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171305_vlara_vd_vlachovice\171305_31_F02_ig_pruzk\_18_01_F2_Zadani_pro_IG_pruzkum_koncept\Zdrojove_soubory\D_Vykaz_vymer\"/>
    </mc:Choice>
  </mc:AlternateContent>
  <bookViews>
    <workbookView xWindow="0" yWindow="0" windowWidth="19200" windowHeight="10725" tabRatio="759" firstSheet="4" activeTab="11" xr2:uid="{00000000-000D-0000-FFFF-FFFF00000000}"/>
  </bookViews>
  <sheets>
    <sheet name="G1_Hraz_1F" sheetId="1" r:id="rId1"/>
    <sheet name="G1_Hraz_2F" sheetId="2" r:id="rId2"/>
    <sheet name="G1_Hraz_Inj" sheetId="12" r:id="rId3"/>
    <sheet name="G2_prevod_1" sheetId="3" r:id="rId4"/>
    <sheet name="G2_prevod_2" sheetId="4" r:id="rId5"/>
    <sheet name="G3_prel_1" sheetId="5" r:id="rId6"/>
    <sheet name="G3_prel_2" sheetId="6" r:id="rId7"/>
    <sheet name="G4_zemn_1" sheetId="7" r:id="rId8"/>
    <sheet name="G4_zemn_2" sheetId="8" r:id="rId9"/>
    <sheet name="G5_zatopa_1" sheetId="9" r:id="rId10"/>
    <sheet name="G5_zatopa_2" sheetId="10" r:id="rId11"/>
    <sheet name="Rekapitulace" sheetId="11" r:id="rId12"/>
  </sheets>
  <definedNames>
    <definedName name="_xlnm.Print_Area" localSheetId="1">G1_Hraz_2F!$A$1:$J$80</definedName>
    <definedName name="_xlnm.Print_Area" localSheetId="2">G1_Hraz_Inj!$A$1:$J$38</definedName>
    <definedName name="_xlnm.Print_Area" localSheetId="3">G2_prevod_1!$A$1:$J$27</definedName>
    <definedName name="_xlnm.Print_Area" localSheetId="4">G2_prevod_2!$A$1:$J$80</definedName>
    <definedName name="_xlnm.Print_Area" localSheetId="5">G3_prel_1!$A$1:$J$25</definedName>
    <definedName name="_xlnm.Print_Area" localSheetId="6">G3_prel_2!$A$1:$J$67</definedName>
    <definedName name="_xlnm.Print_Area" localSheetId="7">G4_zemn_1!$A$1:$J$64</definedName>
    <definedName name="_xlnm.Print_Area" localSheetId="8">G4_zemn_2!$A$1:$J$63</definedName>
    <definedName name="_xlnm.Print_Area" localSheetId="9">G5_zatopa_1!$A$1:$J$27</definedName>
    <definedName name="_xlnm.Print_Area" localSheetId="10">G5_zatopa_2!$A$1:$J$81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2" l="1"/>
  <c r="J49" i="8" l="1"/>
  <c r="J16" i="9"/>
  <c r="J48" i="7"/>
  <c r="J54" i="6"/>
  <c r="J15" i="5"/>
  <c r="J66" i="4"/>
  <c r="J18" i="3"/>
  <c r="J14" i="12"/>
  <c r="J15" i="12"/>
  <c r="J12" i="12"/>
  <c r="J11" i="12"/>
  <c r="J18" i="12"/>
  <c r="J17" i="12"/>
  <c r="J16" i="12"/>
  <c r="J19" i="12" l="1"/>
  <c r="J25" i="12" s="1"/>
  <c r="C5" i="11" s="1"/>
  <c r="J32" i="8" l="1"/>
  <c r="J31" i="8"/>
  <c r="J30" i="8"/>
  <c r="J29" i="8"/>
  <c r="J28" i="8"/>
  <c r="J25" i="8"/>
  <c r="J24" i="8"/>
  <c r="J23" i="8"/>
  <c r="J22" i="8"/>
  <c r="J19" i="8"/>
  <c r="J18" i="8"/>
  <c r="J17" i="8"/>
  <c r="J15" i="8"/>
  <c r="J14" i="8"/>
  <c r="J12" i="8"/>
  <c r="J11" i="8"/>
  <c r="J33" i="8" l="1"/>
  <c r="J26" i="8"/>
  <c r="J75" i="10"/>
  <c r="J74" i="10"/>
  <c r="J73" i="10"/>
  <c r="J72" i="10"/>
  <c r="J71" i="10"/>
  <c r="J70" i="10"/>
  <c r="J69" i="10"/>
  <c r="J68" i="10"/>
  <c r="J67" i="10"/>
  <c r="J66" i="10"/>
  <c r="J65" i="10"/>
  <c r="J64" i="10"/>
  <c r="J61" i="10"/>
  <c r="J60" i="10"/>
  <c r="J59" i="10"/>
  <c r="J56" i="10"/>
  <c r="J55" i="10"/>
  <c r="J54" i="10"/>
  <c r="J53" i="10"/>
  <c r="J52" i="10"/>
  <c r="J51" i="10"/>
  <c r="J50" i="10"/>
  <c r="J49" i="10"/>
  <c r="J48" i="10"/>
  <c r="J47" i="10"/>
  <c r="J46" i="10"/>
  <c r="J43" i="10"/>
  <c r="J42" i="10"/>
  <c r="J41" i="10"/>
  <c r="J38" i="10"/>
  <c r="J37" i="10"/>
  <c r="J36" i="10"/>
  <c r="J35" i="10"/>
  <c r="J34" i="10"/>
  <c r="J33" i="10"/>
  <c r="J32" i="10"/>
  <c r="J29" i="10"/>
  <c r="J28" i="10"/>
  <c r="J27" i="10"/>
  <c r="J26" i="10"/>
  <c r="J23" i="10"/>
  <c r="J22" i="10"/>
  <c r="J21" i="10"/>
  <c r="J20" i="10"/>
  <c r="J19" i="10"/>
  <c r="J17" i="10"/>
  <c r="J15" i="10"/>
  <c r="J14" i="10"/>
  <c r="J13" i="10"/>
  <c r="J12" i="10"/>
  <c r="J11" i="10"/>
  <c r="J10" i="10"/>
  <c r="J22" i="9"/>
  <c r="J21" i="9"/>
  <c r="J20" i="9"/>
  <c r="J19" i="9"/>
  <c r="J18" i="9"/>
  <c r="J17" i="9"/>
  <c r="J15" i="9"/>
  <c r="J11" i="9"/>
  <c r="J10" i="9"/>
  <c r="J9" i="9"/>
  <c r="J57" i="8"/>
  <c r="J56" i="8"/>
  <c r="J55" i="8"/>
  <c r="J54" i="8"/>
  <c r="J53" i="8"/>
  <c r="J52" i="8"/>
  <c r="J51" i="8"/>
  <c r="J50" i="8"/>
  <c r="J48" i="8"/>
  <c r="J47" i="8"/>
  <c r="J46" i="8"/>
  <c r="J45" i="8"/>
  <c r="J42" i="8"/>
  <c r="J41" i="8"/>
  <c r="J40" i="8"/>
  <c r="J37" i="8"/>
  <c r="J36" i="8"/>
  <c r="J35" i="8"/>
  <c r="J57" i="7"/>
  <c r="J56" i="7"/>
  <c r="J55" i="7"/>
  <c r="J54" i="7"/>
  <c r="J53" i="7"/>
  <c r="J52" i="7"/>
  <c r="J51" i="7"/>
  <c r="J50" i="7"/>
  <c r="J49" i="7"/>
  <c r="J47" i="7"/>
  <c r="J46" i="7"/>
  <c r="J45" i="7"/>
  <c r="J44" i="7"/>
  <c r="J41" i="7"/>
  <c r="J40" i="7"/>
  <c r="J39" i="7"/>
  <c r="J36" i="7"/>
  <c r="J35" i="7"/>
  <c r="J34" i="7"/>
  <c r="J33" i="7"/>
  <c r="J32" i="7"/>
  <c r="J31" i="7"/>
  <c r="J30" i="7"/>
  <c r="J29" i="7"/>
  <c r="J26" i="7"/>
  <c r="J25" i="7"/>
  <c r="J24" i="7"/>
  <c r="J23" i="7"/>
  <c r="J20" i="7"/>
  <c r="J19" i="7"/>
  <c r="J18" i="7"/>
  <c r="J16" i="7"/>
  <c r="J15" i="7"/>
  <c r="J13" i="7"/>
  <c r="J12" i="7"/>
  <c r="J11" i="7"/>
  <c r="J61" i="6"/>
  <c r="J60" i="6"/>
  <c r="J59" i="6"/>
  <c r="J58" i="6"/>
  <c r="J57" i="6"/>
  <c r="J56" i="6"/>
  <c r="J55" i="6"/>
  <c r="J53" i="6"/>
  <c r="J52" i="6"/>
  <c r="J51" i="6"/>
  <c r="J50" i="6"/>
  <c r="J47" i="6"/>
  <c r="J46" i="6"/>
  <c r="J45" i="6"/>
  <c r="J42" i="6"/>
  <c r="J41" i="6"/>
  <c r="J40" i="6"/>
  <c r="J37" i="6"/>
  <c r="J36" i="6"/>
  <c r="J35" i="6"/>
  <c r="J34" i="6"/>
  <c r="J33" i="6"/>
  <c r="J32" i="6"/>
  <c r="J31" i="6"/>
  <c r="J30" i="6"/>
  <c r="J27" i="6"/>
  <c r="J26" i="6"/>
  <c r="J25" i="6"/>
  <c r="J24" i="6"/>
  <c r="J23" i="6"/>
  <c r="J22" i="6"/>
  <c r="J19" i="6"/>
  <c r="J18" i="6"/>
  <c r="J17" i="6"/>
  <c r="J16" i="6"/>
  <c r="J14" i="6"/>
  <c r="J12" i="6"/>
  <c r="J11" i="6"/>
  <c r="J10" i="6"/>
  <c r="J19" i="5"/>
  <c r="J18" i="5"/>
  <c r="J17" i="5"/>
  <c r="J16" i="5"/>
  <c r="J14" i="5"/>
  <c r="J10" i="5"/>
  <c r="J9" i="5"/>
  <c r="J11" i="5" s="1"/>
  <c r="J73" i="4"/>
  <c r="J72" i="4"/>
  <c r="J71" i="4"/>
  <c r="J70" i="4"/>
  <c r="J69" i="4"/>
  <c r="J68" i="4"/>
  <c r="J67" i="4"/>
  <c r="J65" i="4"/>
  <c r="J64" i="4"/>
  <c r="J63" i="4"/>
  <c r="J62" i="4"/>
  <c r="J59" i="4"/>
  <c r="J58" i="4"/>
  <c r="J57" i="4"/>
  <c r="J56" i="4"/>
  <c r="J55" i="4"/>
  <c r="J52" i="4"/>
  <c r="J51" i="4"/>
  <c r="J50" i="4"/>
  <c r="J49" i="4"/>
  <c r="J48" i="4"/>
  <c r="J47" i="4"/>
  <c r="J44" i="4"/>
  <c r="J43" i="4"/>
  <c r="J42" i="4"/>
  <c r="J41" i="4"/>
  <c r="J40" i="4"/>
  <c r="J39" i="4"/>
  <c r="J36" i="4"/>
  <c r="J35" i="4"/>
  <c r="J34" i="4"/>
  <c r="J33" i="4"/>
  <c r="J32" i="4"/>
  <c r="J31" i="4"/>
  <c r="J30" i="4"/>
  <c r="J27" i="4"/>
  <c r="J26" i="4"/>
  <c r="J25" i="4"/>
  <c r="J24" i="4"/>
  <c r="J23" i="4"/>
  <c r="J20" i="4"/>
  <c r="J19" i="4"/>
  <c r="J18" i="4"/>
  <c r="J17" i="4"/>
  <c r="J15" i="4"/>
  <c r="J13" i="4"/>
  <c r="J12" i="4"/>
  <c r="J11" i="4"/>
  <c r="J10" i="4"/>
  <c r="J21" i="3"/>
  <c r="J20" i="3"/>
  <c r="J19" i="3"/>
  <c r="J17" i="3"/>
  <c r="J16" i="3"/>
  <c r="J15" i="3"/>
  <c r="J11" i="3"/>
  <c r="J10" i="3"/>
  <c r="J9" i="3"/>
  <c r="J44" i="10" l="1"/>
  <c r="J12" i="9"/>
  <c r="J43" i="8"/>
  <c r="J38" i="8"/>
  <c r="J42" i="7"/>
  <c r="J48" i="6"/>
  <c r="J43" i="6"/>
  <c r="J37" i="7"/>
  <c r="J39" i="10"/>
  <c r="J37" i="4"/>
  <c r="J22" i="3"/>
  <c r="J12" i="3"/>
  <c r="J74" i="4"/>
  <c r="J60" i="4"/>
  <c r="J53" i="4"/>
  <c r="J45" i="4"/>
  <c r="J28" i="4"/>
  <c r="J20" i="5"/>
  <c r="J23" i="5" s="1"/>
  <c r="C8" i="11" s="1"/>
  <c r="J28" i="6"/>
  <c r="J38" i="6"/>
  <c r="J62" i="6"/>
  <c r="J58" i="7"/>
  <c r="J27" i="7"/>
  <c r="J58" i="8"/>
  <c r="J23" i="9"/>
  <c r="J76" i="10"/>
  <c r="J62" i="10"/>
  <c r="J57" i="10"/>
  <c r="J30" i="10"/>
  <c r="J12" i="2"/>
  <c r="J17" i="2"/>
  <c r="J74" i="2"/>
  <c r="J73" i="2"/>
  <c r="J72" i="2"/>
  <c r="J71" i="2"/>
  <c r="J70" i="2"/>
  <c r="J69" i="2"/>
  <c r="J68" i="2"/>
  <c r="J67" i="2"/>
  <c r="J66" i="2"/>
  <c r="J65" i="2"/>
  <c r="J64" i="2"/>
  <c r="J61" i="2"/>
  <c r="J60" i="2"/>
  <c r="J59" i="2"/>
  <c r="J58" i="2"/>
  <c r="J57" i="2"/>
  <c r="J56" i="2"/>
  <c r="J55" i="2"/>
  <c r="J54" i="2"/>
  <c r="J53" i="2"/>
  <c r="J52" i="2"/>
  <c r="J49" i="2"/>
  <c r="J48" i="2"/>
  <c r="J47" i="2"/>
  <c r="J44" i="2"/>
  <c r="J43" i="2"/>
  <c r="J42" i="2"/>
  <c r="J41" i="2"/>
  <c r="J40" i="2"/>
  <c r="J39" i="2"/>
  <c r="J38" i="2"/>
  <c r="J37" i="2"/>
  <c r="J36" i="2"/>
  <c r="J33" i="2"/>
  <c r="J32" i="2"/>
  <c r="J31" i="2"/>
  <c r="J30" i="2"/>
  <c r="J29" i="2"/>
  <c r="J28" i="2"/>
  <c r="J26" i="2"/>
  <c r="J25" i="2"/>
  <c r="J24" i="2"/>
  <c r="J23" i="2"/>
  <c r="J22" i="2"/>
  <c r="J21" i="2"/>
  <c r="J20" i="2"/>
  <c r="J19" i="2"/>
  <c r="J16" i="2"/>
  <c r="J15" i="2"/>
  <c r="J14" i="2"/>
  <c r="J13" i="2"/>
  <c r="J11" i="2"/>
  <c r="J10" i="2"/>
  <c r="J49" i="1"/>
  <c r="J48" i="1"/>
  <c r="J47" i="1"/>
  <c r="J46" i="1"/>
  <c r="J45" i="1"/>
  <c r="J44" i="1"/>
  <c r="J43" i="1"/>
  <c r="J42" i="1"/>
  <c r="J41" i="1"/>
  <c r="J40" i="1"/>
  <c r="J39" i="1"/>
  <c r="J36" i="1"/>
  <c r="J35" i="1"/>
  <c r="J34" i="1"/>
  <c r="J31" i="1"/>
  <c r="J30" i="1"/>
  <c r="J29" i="1"/>
  <c r="J26" i="1"/>
  <c r="J25" i="1"/>
  <c r="J24" i="1"/>
  <c r="J21" i="1"/>
  <c r="J20" i="1"/>
  <c r="J19" i="1"/>
  <c r="J17" i="1"/>
  <c r="J16" i="1"/>
  <c r="J15" i="1"/>
  <c r="J14" i="1"/>
  <c r="J13" i="1"/>
  <c r="J12" i="1"/>
  <c r="J10" i="1"/>
  <c r="J34" i="2" l="1"/>
  <c r="J60" i="8"/>
  <c r="C11" i="11" s="1"/>
  <c r="J26" i="9"/>
  <c r="C12" i="11" s="1"/>
  <c r="J32" i="1"/>
  <c r="J50" i="2"/>
  <c r="J24" i="3"/>
  <c r="C6" i="11" s="1"/>
  <c r="J77" i="4"/>
  <c r="C7" i="11" s="1"/>
  <c r="J65" i="6"/>
  <c r="C9" i="11" s="1"/>
  <c r="J60" i="7"/>
  <c r="C10" i="11" s="1"/>
  <c r="J78" i="10"/>
  <c r="C13" i="11" s="1"/>
  <c r="J75" i="2"/>
  <c r="J62" i="2"/>
  <c r="J50" i="1"/>
  <c r="J27" i="1"/>
  <c r="J45" i="2"/>
  <c r="J37" i="1"/>
  <c r="J22" i="1"/>
  <c r="J77" i="2" l="1"/>
  <c r="J52" i="1"/>
  <c r="C3" i="11" s="1"/>
  <c r="C4" i="11" l="1"/>
  <c r="C15" i="11" s="1"/>
  <c r="C17" i="11" s="1"/>
  <c r="C19" i="11" s="1"/>
</calcChain>
</file>

<file path=xl/sharedStrings.xml><?xml version="1.0" encoding="utf-8"?>
<sst xmlns="http://schemas.openxmlformats.org/spreadsheetml/2006/main" count="1063" uniqueCount="198">
  <si>
    <t>Modře doplní uchazeč</t>
  </si>
  <si>
    <t>VÝKAZ VÝMĚR</t>
  </si>
  <si>
    <t>Geotechnický průzkum pro stavbu VD Vlachovice</t>
  </si>
  <si>
    <t>Položka</t>
  </si>
  <si>
    <t>Výkon / dodávka prací</t>
  </si>
  <si>
    <t>počet</t>
  </si>
  <si>
    <t>jedn.</t>
  </si>
  <si>
    <t>cena</t>
  </si>
  <si>
    <t>m.j.</t>
  </si>
  <si>
    <t>Kč</t>
  </si>
  <si>
    <t>1.</t>
  </si>
  <si>
    <t xml:space="preserve">VRTÁNÍ  A  ODKRYVNÉ  PRÁCE </t>
  </si>
  <si>
    <r>
      <t>A-</t>
    </r>
    <r>
      <rPr>
        <sz val="9"/>
        <rFont val="Arial CE"/>
        <family val="2"/>
        <charset val="238"/>
      </rPr>
      <t xml:space="preserve"> VRTNÉ PRÁCE </t>
    </r>
  </si>
  <si>
    <t>bm</t>
  </si>
  <si>
    <r>
      <t>B-</t>
    </r>
    <r>
      <rPr>
        <sz val="9"/>
        <rFont val="Arial CE"/>
        <charset val="238"/>
      </rPr>
      <t xml:space="preserve"> SOUVISEJÍCÍ PRÁCE </t>
    </r>
  </si>
  <si>
    <t>Příprava sondážního pracoviště pro vrty vrtané TK</t>
  </si>
  <si>
    <t>prac.</t>
  </si>
  <si>
    <t>kp</t>
  </si>
  <si>
    <t>m</t>
  </si>
  <si>
    <t>Skartace vrtného jádra</t>
  </si>
  <si>
    <t>Doprava vrtné a doprovodné techniky</t>
  </si>
  <si>
    <t>Škody na pozemcích (náhrady za škody na plodinách, úpravy do původního stavu)</t>
  </si>
  <si>
    <r>
      <t>C-</t>
    </r>
    <r>
      <rPr>
        <sz val="9"/>
        <rFont val="Arial CE"/>
        <family val="2"/>
        <charset val="238"/>
      </rPr>
      <t xml:space="preserve"> ODBĚR VZORKŮ</t>
    </r>
  </si>
  <si>
    <t>Odběr vzorků  zemin / hornin - porušené - třída 3B</t>
  </si>
  <si>
    <t>ks</t>
  </si>
  <si>
    <t>Odběr vzorků vody</t>
  </si>
  <si>
    <t>Doprava vzorků do laboratoře</t>
  </si>
  <si>
    <t>dílčí mezisoučet - pol. 1.</t>
  </si>
  <si>
    <t>bez DPH</t>
  </si>
  <si>
    <t>2.</t>
  </si>
  <si>
    <t>LABORATORNÍ PRÁCE</t>
  </si>
  <si>
    <t xml:space="preserve">Základní klasifikační rozbory vzorku 3B ("porušený vzorek") </t>
  </si>
  <si>
    <t>zk.</t>
  </si>
  <si>
    <t>Rozbor vody - stanovení agresivity na beton a ocelové konstrukce</t>
  </si>
  <si>
    <t>Zpracování souhrnné zprávy o laboratorních zkouškách</t>
  </si>
  <si>
    <t>hod.</t>
  </si>
  <si>
    <t>dílčí mezisoučet - pol. 2.</t>
  </si>
  <si>
    <t>3.</t>
  </si>
  <si>
    <t>GEODETICKÉ PRÁCE</t>
  </si>
  <si>
    <t>Vytýčení sond a uzlových bodů GF profilů</t>
  </si>
  <si>
    <t>Polohopisné a výškopisné zaměření sond a uzlových bodů  JTSK, Bpv</t>
  </si>
  <si>
    <t>Doprava měřící aparatury a měřičské skupiny</t>
  </si>
  <si>
    <t>dílčí mezisoučet - pol. 3.</t>
  </si>
  <si>
    <t>4.</t>
  </si>
  <si>
    <t>GEOFYZIKÁLNÍ PRŮZKUM</t>
  </si>
  <si>
    <t>Prohlídka vrtů kamerou</t>
  </si>
  <si>
    <t>Zpracování a vyhodnocení naměřených dat, vypracování závěrečné zprávy</t>
  </si>
  <si>
    <t xml:space="preserve">Doprava </t>
  </si>
  <si>
    <t>dílčí mezisoučet - pol. 4.</t>
  </si>
  <si>
    <t>5.</t>
  </si>
  <si>
    <t>VÝKONY GEOLOGICKÉ SLUŽBY</t>
  </si>
  <si>
    <t>Přípravné práce - rešerše podkladů</t>
  </si>
  <si>
    <t>hod</t>
  </si>
  <si>
    <t>Rekognoskace terénu</t>
  </si>
  <si>
    <t>Vytyčení a ověření podzemních inž. sítí</t>
  </si>
  <si>
    <t>Ohlášení a registrace u orgánů státní správy, geol. služby, OBU apod.</t>
  </si>
  <si>
    <t>kpt</t>
  </si>
  <si>
    <t>Sled, řízení, koordinace sondážních prací, GT dozor</t>
  </si>
  <si>
    <t>Geologická dokumentace průzkumných sond vč. fotodokumentace</t>
  </si>
  <si>
    <t>Inženýrskogeologické a hydrogeologické zhodnocení zájmového území</t>
  </si>
  <si>
    <t>Vyhodnocení geotechnických vlastností zemin a hornin</t>
  </si>
  <si>
    <t>Dopravní náklady</t>
  </si>
  <si>
    <t>dílčí mezisoučet - pol. 5.</t>
  </si>
  <si>
    <t>cena celkem bez DPH</t>
  </si>
  <si>
    <t>Presiometrické zkoušky ve vrtech po 6 m</t>
  </si>
  <si>
    <t>Příprava sondážního pracoviště pro vrty vrtané s výplachem</t>
  </si>
  <si>
    <t>Osazení zhlaví vrtu (HG, inklino)</t>
  </si>
  <si>
    <t>Archivace vybraných částí vrtného jádra</t>
  </si>
  <si>
    <t>Odběr vzorků  zemin / hornin - technologické - třída 3B</t>
  </si>
  <si>
    <t>Zkoušky vzorků 1 (2) A (neporušených vzorků) - stlačitelnost a součinitel konsolidace</t>
  </si>
  <si>
    <t>Zkoušky vzorků 1 (2) A (neporušených vzorků)  - krabicový smyk (4 krabice) - efektivní pevnost</t>
  </si>
  <si>
    <t>Zkoušky vzorků 1 (2) A (horniny)  - prostý tlak, střih, po vysušení, nasycení, zmrazení</t>
  </si>
  <si>
    <t>Technologické rozbory (Proctor Standard)</t>
  </si>
  <si>
    <t>Stanovení agresivity zemin (hornin)</t>
  </si>
  <si>
    <t>Petrografický rozbor horniny</t>
  </si>
  <si>
    <t>HYDROGEOLOGICKÉ PRÁCE</t>
  </si>
  <si>
    <t>Rešerše archivních podkladů</t>
  </si>
  <si>
    <t>Sled a řízení prací, hydrogeologická dokumentace</t>
  </si>
  <si>
    <t>Hydrodynamické přítokové zkoušky - 2+1den</t>
  </si>
  <si>
    <t>Ověřovací hydrodynamické čerpací zkoušky - cca 2 hod</t>
  </si>
  <si>
    <t>Odběry vzorků - dynamicky</t>
  </si>
  <si>
    <t>Rozbor vody - ÚCHR</t>
  </si>
  <si>
    <t>Rozbor vody - pH, EC, rozpuštěný kyslík, t</t>
  </si>
  <si>
    <t>soubor</t>
  </si>
  <si>
    <t>Zpracování dat, vypracování závěrečné zprávy</t>
  </si>
  <si>
    <t>6.</t>
  </si>
  <si>
    <t>dílčí mezisoučet - pol. 6.</t>
  </si>
  <si>
    <t xml:space="preserve">Hráz - předběžný průzkum - 1. fáze  </t>
  </si>
  <si>
    <t>Hráz -  předběžný průzkum - 2. fáze</t>
  </si>
  <si>
    <t>Náhrady za škody na plodinách, úpravy do původního stavu *)</t>
  </si>
  <si>
    <t>*) Pozn. uchazeč tyto položky neoceňuje, jejich výše bude určena podle skutečnosti (výše položky je pro všechny uchazeče stejná)</t>
  </si>
  <si>
    <t>Úprava přístupů, zřízení pracoviště *)</t>
  </si>
  <si>
    <t>*) uchazeč tyto položky neoceňuje, jejich výše bude upřesněna podle skutečnosti (výše položky je pro všechny uchazeče stejná)</t>
  </si>
  <si>
    <t xml:space="preserve">Základní klasifikační rozbory vzorku 3B </t>
  </si>
  <si>
    <t>ORIENTAČNÍ PRŮZKUM</t>
  </si>
  <si>
    <t>Terénní geologické mapování vymezeného území</t>
  </si>
  <si>
    <t>ha</t>
  </si>
  <si>
    <t>Geologická mapa</t>
  </si>
  <si>
    <t>Likvidace vrtů hutněným záhozem</t>
  </si>
  <si>
    <t>Zkoušky vzorků 1 (2) A (horniny)  - deformační charakteristiky</t>
  </si>
  <si>
    <t>Stlačitelnost po nahutnění</t>
  </si>
  <si>
    <t>Krabicový smyk (efektivní pevnost) po nahutnění</t>
  </si>
  <si>
    <t>Vytýčení sond a geofyzikálních profilů</t>
  </si>
  <si>
    <t>Polohopisné a výškopisné zaměření sond a profilů  JTSK, Bpv</t>
  </si>
  <si>
    <t>Pasportizace - záměr hladin ve studních a vrtech po dobu realizace průzkumu</t>
  </si>
  <si>
    <t>Karotážní měřní ve vrtech - komplex karotážních měření</t>
  </si>
  <si>
    <t>Karotážní měřní ve vrtech - seismická měření</t>
  </si>
  <si>
    <t>dílčí mezisoučet - pol. 8.</t>
  </si>
  <si>
    <t>Geologická dokumentace přirozených odkryvů a skalních výchozů</t>
  </si>
  <si>
    <t>dílčí mezisoučet - pol. 9.</t>
  </si>
  <si>
    <t>Geofyzikální měření ve 12 profilech (VES, ERT, event. doplnění SOP)</t>
  </si>
  <si>
    <t>Objekty po převod vody ze Sviborky  a Smolinky - orientační průzkum</t>
  </si>
  <si>
    <t>TERÉNNÍ PRÁCE</t>
  </si>
  <si>
    <t>Pasportizace vodních zdrojů na vymezeném území</t>
  </si>
  <si>
    <t xml:space="preserve">Terénní geologické mapování vymezeného území </t>
  </si>
  <si>
    <r>
      <t>Přibírka pro HG vrt na Ø</t>
    </r>
    <r>
      <rPr>
        <sz val="9"/>
        <rFont val="Symbol"/>
        <family val="1"/>
        <charset val="2"/>
      </rPr>
      <t xml:space="preserve"> </t>
    </r>
    <r>
      <rPr>
        <sz val="9"/>
        <rFont val="Arial CE"/>
        <family val="2"/>
        <charset val="238"/>
      </rPr>
      <t>220 mm</t>
    </r>
  </si>
  <si>
    <r>
      <t xml:space="preserve">Vystrojení HG vrtu PVC pažnicí </t>
    </r>
    <r>
      <rPr>
        <sz val="9"/>
        <rFont val="Calibri"/>
        <family val="2"/>
        <charset val="238"/>
      </rPr>
      <t>Ø</t>
    </r>
    <r>
      <rPr>
        <sz val="9"/>
        <rFont val="Symbol"/>
        <family val="1"/>
        <charset val="2"/>
      </rPr>
      <t xml:space="preserve"> </t>
    </r>
    <r>
      <rPr>
        <sz val="9"/>
        <rFont val="Arial CE"/>
        <family val="2"/>
        <charset val="238"/>
      </rPr>
      <t>160 mm, obsyp, těsnění</t>
    </r>
  </si>
  <si>
    <t>Objekty po převod vody ze Sviborky  a Smolinky -  předběžný průzkum</t>
  </si>
  <si>
    <t>Vytýčení sond</t>
  </si>
  <si>
    <t>Polohopisné a výškopisné zaměření sond JTSK, Bpv</t>
  </si>
  <si>
    <t>Vytýčení linií geofyzikálních profilů</t>
  </si>
  <si>
    <t>Polohopisné a výškopisné zaměření linií profilů  JTSK, Bpv</t>
  </si>
  <si>
    <t>Zaměření studní a vztažných objektů (odhad)</t>
  </si>
  <si>
    <t>Přeložka komunikace III/4942 Vlachova Lhota – Vysoké Pole - orientační  průzkum</t>
  </si>
  <si>
    <t>dílčí mezisoučet - pol. 0.</t>
  </si>
  <si>
    <t>Přeložka komunikace III/4942 Vlachova Lhota – Vysoké Pole - předběžný průzkum</t>
  </si>
  <si>
    <t>Kopané sondy - hloubené strojně, do hl. 3 m</t>
  </si>
  <si>
    <t>Zkoušky vzorků 1 (2) A (neporušených vzorků)  - triaxiál - totální pevnost</t>
  </si>
  <si>
    <t>Vytýčení sond a uzlových bodů geofyzikálních profilů</t>
  </si>
  <si>
    <t>Odběr vzorků  zemin / hornin - neporušené -  třída 1 (2)A - vtlačným břitovým odběrákem</t>
  </si>
  <si>
    <t>Průzkumy nalezišť materiálů</t>
  </si>
  <si>
    <t>I. etapa  - Vyhledávací průzkum</t>
  </si>
  <si>
    <t>Krabicový smyk (efektivní pevnost) po nahutnění, zemina s podílem hrubozrnné frakce</t>
  </si>
  <si>
    <t xml:space="preserve">Vytýčení sond </t>
  </si>
  <si>
    <t>Polohopisné a výškopisné zaměření sond   JTSK, Bpv</t>
  </si>
  <si>
    <t>Geotechnické výpočty - stabilita stěn lomů</t>
  </si>
  <si>
    <t>II. etapa  - Podrobný průzkum</t>
  </si>
  <si>
    <t>Geofyzikální měření v 7 profilech (VES, SOP, ERT)</t>
  </si>
  <si>
    <t>Průzkum svahových nestabilit v zájmovém území hráze a nádrže - I. etapa - orientační  průzkum</t>
  </si>
  <si>
    <t>Průzkum svahových nestabilit v zájmovém území hráze a nádrže - II. etapa - předběžný průzkum</t>
  </si>
  <si>
    <t>Geotechnické výpočty - stabilita svahů</t>
  </si>
  <si>
    <t>CELKOVÁ REKAPITULACE</t>
  </si>
  <si>
    <t>Hráz - předběžný průzkum - I. fáze</t>
  </si>
  <si>
    <t>Hráz - předběžný průzkum - II. fáze</t>
  </si>
  <si>
    <t>Průzkumy nalezišť materiálů I. etapa  - Vyhledávací průzkum</t>
  </si>
  <si>
    <t>Průzkumy nalezišť materiálů II. etapa  - Podrobný průzkum</t>
  </si>
  <si>
    <t>PRŮZKUMNÉ PRÁCE CELKEM</t>
  </si>
  <si>
    <t>DPH ve výši 21%</t>
  </si>
  <si>
    <t xml:space="preserve">Nabídková cena celkem (vč. DPH) </t>
  </si>
  <si>
    <t>Terénní geologické mapování vymezeného území (břehová linie v šířce 500 m)</t>
  </si>
  <si>
    <r>
      <t xml:space="preserve">Jádrové vrty, svislé, 0 - 25 m,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 xml:space="preserve"> 76-93 mm</t>
    </r>
  </si>
  <si>
    <t>Jádrové vrty, svislé, nad 25 m, Ø 76-93 mm</t>
  </si>
  <si>
    <t>Vodní tlakové zkoušky ve vrtech, 3  m etáže</t>
  </si>
  <si>
    <t>Likvidace vrtů - zálivka jílocementem</t>
  </si>
  <si>
    <t>Zpracování dílčí zprávy (v počtu 5 výtisků s kompletní sestavou příloh)</t>
  </si>
  <si>
    <t>Zpracování závěrečné zprávy (v počtu 5 výtisků s kompletní sestavou příloh)</t>
  </si>
  <si>
    <t>Osazení zhlaví vrtu (HG)</t>
  </si>
  <si>
    <t xml:space="preserve">Odběr vzorků  hornin - neporušené -  třída 1 (2) A - z vrtného jádra </t>
  </si>
  <si>
    <t>Odběr vzorků  zemin - neporušené -  třída 1 (2) A - vtlačným břitovým odběrákem</t>
  </si>
  <si>
    <t>Zkoušky vzorků 1 (2) A - krabicový smyk (4 krabice) - efektivní pevnost</t>
  </si>
  <si>
    <t>Zkoušky vzorků 1 (2) A - stlačitelnost a součinitel konsolidace</t>
  </si>
  <si>
    <t>Jádrové vrty, subhorizontální, délka 30 m, Ø 76-93 mm</t>
  </si>
  <si>
    <t xml:space="preserve">Příprava sondážního pracoviště pro vrty </t>
  </si>
  <si>
    <t>Odběr vzorků  zemin  - neporušené -  třída 1 (2) A - vtlačným břitovým odběrákem</t>
  </si>
  <si>
    <t xml:space="preserve">Základní klasifikační rozbory </t>
  </si>
  <si>
    <t>Vypracování projektu průzkumných prací</t>
  </si>
  <si>
    <t>Odběr vzorků  zemin - porušené - třída 3B</t>
  </si>
  <si>
    <t>Zkoušky vzorků horniny  - prostý tlak, střih, po vysušení, nasycení, zmrazení</t>
  </si>
  <si>
    <t>Meteorologická data ČHMÚ - srážkové úhrny, hladiny podzemních vod</t>
  </si>
  <si>
    <t xml:space="preserve">Odběr vzorků  hornin - neporušené -  třída 1 (2)A - z vrtného jádra </t>
  </si>
  <si>
    <t>Geofyzikální měření ve vybraných úsecích trasy (VES, ERT, event. SOP)</t>
  </si>
  <si>
    <t>Odběr vzorků  hornin - neporušené -  třída 1 (2) A - z vrtného jádra</t>
  </si>
  <si>
    <t xml:space="preserve">Základní klasifikační rozbory vzorku 1 (2) A </t>
  </si>
  <si>
    <t>INJEKČNÍ POKUS</t>
  </si>
  <si>
    <t>Vyhodnocení injekčního pokusu, protokol o zkoušcce</t>
  </si>
  <si>
    <t>Zajištění vstupů na pozemky</t>
  </si>
  <si>
    <t>Hráz -  předběžný průzkum - injekční pokus</t>
  </si>
  <si>
    <t>Vodní tlakové zkoušky ve vrtech po 3  m etážích</t>
  </si>
  <si>
    <t xml:space="preserve">dílčí mezisoučet </t>
  </si>
  <si>
    <t>Inklinometrické měření</t>
  </si>
  <si>
    <t>Příprava sondážního pracoviště pro vrty</t>
  </si>
  <si>
    <t>Úprava přístupů *)</t>
  </si>
  <si>
    <t>Jádrové vrty, svislé, 0 - 25 m,  Ø 112-156 mm, vč. provozního pažení</t>
  </si>
  <si>
    <r>
      <t xml:space="preserve">Jádrové vrty, svislé, 0- 25 m,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 xml:space="preserve"> 76-93 mm, vč. provozního pažení</t>
    </r>
  </si>
  <si>
    <t>Hráz - předběžný průzkum - injekční pokus</t>
  </si>
  <si>
    <t>Jádrové vrty, svislé, 0 - 25 m, Ø 112-156 mm, vč. provozního pažení</t>
  </si>
  <si>
    <t>Objekty po převod vody ze Sviborky  a Smolinky -  předběžný průzkum - vyhrazené položky</t>
  </si>
  <si>
    <t>Přeložka komunikace III/4942 Vlachova Lhota – Vysoké Pole - předběžný průzkum - vyhrazené položky</t>
  </si>
  <si>
    <t>Průzkumy nalezišť materiálů - vyhrazené položky</t>
  </si>
  <si>
    <t>Průzkum svahových nestabilit v zájmovém území hráze a nádrže - II. etapa - předběžný průzkum - vyhrazené položky</t>
  </si>
  <si>
    <r>
      <t xml:space="preserve">Přibírka HG vrtu na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220 mm</t>
    </r>
  </si>
  <si>
    <r>
      <t xml:space="preserve">Vystrojení HG vrtu PVC pažnicí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160 mm, obsyp, těsnění</t>
    </r>
  </si>
  <si>
    <r>
      <t xml:space="preserve">Jádrové vrty, svislé, 0 - 25 m,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 xml:space="preserve"> 56-93 mm</t>
    </r>
  </si>
  <si>
    <t>Jádrové vrty, svislé, nad 25 m, Ø 56-93 mm</t>
  </si>
  <si>
    <t>Realizace injekčního pokusu, sled a řízení, laboratorní zkoušky směsi</t>
  </si>
  <si>
    <r>
      <t xml:space="preserve">Jádrové vrty, svislé, 0 - 25 m,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 xml:space="preserve"> 76-93 mm, vč. provozního pažení</t>
    </r>
  </si>
  <si>
    <r>
      <t xml:space="preserve">Jádrové vrty svislé, 0 - 25 m,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 xml:space="preserve"> 76-93 mm, vč. provozního pažení  </t>
    </r>
  </si>
  <si>
    <t>Geofyzikální měření profilu, dosah do hl. 100 m (VDV, DEMP, VES, MRS v příportálové oblasti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</si>
</sst>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\ &quot;Kč&quot;"/>
    <numFmt numFmtId="166" formatCode="0.0000"/>
    <numFmt numFmtId="167" formatCode="#,##0.\-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"/>
      <family val="2"/>
      <charset val="238"/>
    </font>
    <font>
      <b/>
      <sz val="10"/>
      <name val="Times New Roman CE"/>
      <charset val="238"/>
    </font>
    <font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b/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sz val="9"/>
      <color indexed="10"/>
      <name val="Arial"/>
      <family val="2"/>
      <charset val="238"/>
    </font>
    <font>
      <b/>
      <u/>
      <sz val="9"/>
      <color rgb="FFFF0000"/>
      <name val="Arial CE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Times New Roman CE"/>
      <charset val="238"/>
    </font>
    <font>
      <i/>
      <sz val="9"/>
      <name val="Arial CE"/>
      <charset val="238"/>
    </font>
    <font>
      <i/>
      <sz val="9"/>
      <name val="Arial CE"/>
      <family val="2"/>
      <charset val="238"/>
    </font>
    <font>
      <sz val="9"/>
      <name val="Symbol"/>
      <family val="1"/>
      <charset val="2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name val="Calibri"/>
      <family val="2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4" fillId="0" borderId="0"/>
    <xf numFmtId="0" fontId="29" fillId="0" borderId="0"/>
    <xf numFmtId="0" fontId="29" fillId="0" borderId="0"/>
  </cellStyleXfs>
  <cellXfs count="603">
    <xf numFmtId="0" fontId="0" fillId="0" borderId="0" xfId="0"/>
    <xf numFmtId="0" fontId="4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0" xfId="1" quotePrefix="1" applyFont="1" applyBorder="1" applyAlignment="1">
      <alignment horizontal="left"/>
    </xf>
    <xf numFmtId="0" fontId="2" fillId="0" borderId="0" xfId="1" applyFont="1" applyBorder="1"/>
    <xf numFmtId="0" fontId="3" fillId="0" borderId="0" xfId="1" applyFont="1" applyBorder="1"/>
    <xf numFmtId="0" fontId="7" fillId="0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10" fillId="0" borderId="0" xfId="1" applyFont="1" applyBorder="1" applyAlignment="1">
      <alignment horizontal="left"/>
    </xf>
    <xf numFmtId="0" fontId="8" fillId="0" borderId="0" xfId="1" applyFont="1" applyBorder="1" applyAlignment="1">
      <alignment horizontal="right"/>
    </xf>
    <xf numFmtId="2" fontId="8" fillId="0" borderId="0" xfId="1" applyNumberFormat="1" applyFont="1" applyBorder="1" applyAlignment="1">
      <alignment horizontal="center"/>
    </xf>
    <xf numFmtId="0" fontId="8" fillId="0" borderId="0" xfId="1" applyFont="1" applyBorder="1"/>
    <xf numFmtId="0" fontId="11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0" xfId="1" applyFont="1" applyBorder="1" applyAlignment="1">
      <alignment horizontal="left"/>
    </xf>
    <xf numFmtId="0" fontId="14" fillId="0" borderId="0" xfId="1" applyFont="1" applyBorder="1"/>
    <xf numFmtId="2" fontId="14" fillId="0" borderId="0" xfId="1" applyNumberFormat="1" applyFont="1" applyBorder="1"/>
    <xf numFmtId="0" fontId="8" fillId="0" borderId="0" xfId="1" applyFont="1" applyFill="1" applyBorder="1" applyAlignment="1">
      <alignment horizontal="center"/>
    </xf>
    <xf numFmtId="0" fontId="17" fillId="0" borderId="0" xfId="1" applyFont="1" applyBorder="1" applyAlignment="1">
      <alignment horizontal="left"/>
    </xf>
    <xf numFmtId="0" fontId="1" fillId="0" borderId="0" xfId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8" fillId="0" borderId="1" xfId="1" applyFont="1" applyFill="1" applyBorder="1" applyAlignment="1">
      <alignment horizontal="center"/>
    </xf>
    <xf numFmtId="0" fontId="26" fillId="0" borderId="0" xfId="1" applyFont="1" applyBorder="1" applyAlignment="1">
      <alignment horizontal="left"/>
    </xf>
    <xf numFmtId="0" fontId="22" fillId="0" borderId="0" xfId="1" applyFont="1" applyBorder="1"/>
    <xf numFmtId="3" fontId="22" fillId="0" borderId="0" xfId="1" applyNumberFormat="1" applyFont="1" applyBorder="1"/>
    <xf numFmtId="0" fontId="1" fillId="0" borderId="0" xfId="1" applyBorder="1"/>
    <xf numFmtId="0" fontId="3" fillId="0" borderId="0" xfId="1" applyFont="1" applyBorder="1" applyAlignment="1">
      <alignment horizontal="right"/>
    </xf>
    <xf numFmtId="3" fontId="1" fillId="0" borderId="0" xfId="1" applyNumberFormat="1" applyFill="1" applyBorder="1"/>
    <xf numFmtId="0" fontId="3" fillId="0" borderId="0" xfId="1" quotePrefix="1" applyFont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center"/>
    </xf>
    <xf numFmtId="0" fontId="12" fillId="0" borderId="1" xfId="1" applyFont="1" applyBorder="1" applyAlignment="1">
      <alignment horizontal="center" vertical="top"/>
    </xf>
    <xf numFmtId="0" fontId="12" fillId="0" borderId="1" xfId="1" applyFont="1" applyBorder="1" applyAlignment="1">
      <alignment horizontal="left" vertical="top"/>
    </xf>
    <xf numFmtId="0" fontId="12" fillId="0" borderId="1" xfId="1" applyFont="1" applyBorder="1" applyAlignment="1">
      <alignment vertical="top"/>
    </xf>
    <xf numFmtId="0" fontId="13" fillId="0" borderId="1" xfId="1" applyFont="1" applyFill="1" applyBorder="1" applyAlignment="1">
      <alignment horizontal="center" vertical="top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1" xfId="1" applyFont="1" applyBorder="1"/>
    <xf numFmtId="0" fontId="11" fillId="0" borderId="1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15" fillId="0" borderId="4" xfId="1" applyFont="1" applyFill="1" applyBorder="1" applyAlignment="1">
      <alignment horizontal="left"/>
    </xf>
    <xf numFmtId="0" fontId="15" fillId="0" borderId="4" xfId="1" applyFont="1" applyFill="1" applyBorder="1"/>
    <xf numFmtId="0" fontId="15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left"/>
    </xf>
    <xf numFmtId="0" fontId="8" fillId="0" borderId="4" xfId="1" applyFont="1" applyBorder="1"/>
    <xf numFmtId="0" fontId="11" fillId="0" borderId="4" xfId="1" applyFont="1" applyFill="1" applyBorder="1" applyAlignment="1">
      <alignment horizontal="center"/>
    </xf>
    <xf numFmtId="0" fontId="8" fillId="0" borderId="4" xfId="1" quotePrefix="1" applyFont="1" applyBorder="1" applyAlignment="1">
      <alignment horizontal="left"/>
    </xf>
    <xf numFmtId="0" fontId="15" fillId="0" borderId="4" xfId="1" applyFont="1" applyBorder="1" applyAlignment="1">
      <alignment horizontal="left"/>
    </xf>
    <xf numFmtId="0" fontId="15" fillId="0" borderId="4" xfId="1" applyFont="1" applyBorder="1"/>
    <xf numFmtId="0" fontId="8" fillId="0" borderId="1" xfId="1" quotePrefix="1" applyFont="1" applyBorder="1" applyAlignment="1">
      <alignment horizontal="left"/>
    </xf>
    <xf numFmtId="0" fontId="10" fillId="0" borderId="1" xfId="1" applyFont="1" applyBorder="1"/>
    <xf numFmtId="0" fontId="18" fillId="0" borderId="1" xfId="1" applyFont="1" applyBorder="1"/>
    <xf numFmtId="0" fontId="12" fillId="0" borderId="4" xfId="1" applyFont="1" applyBorder="1" applyAlignment="1">
      <alignment horizontal="left"/>
    </xf>
    <xf numFmtId="0" fontId="19" fillId="0" borderId="4" xfId="1" applyFont="1" applyBorder="1"/>
    <xf numFmtId="0" fontId="20" fillId="0" borderId="4" xfId="1" applyFont="1" applyBorder="1"/>
    <xf numFmtId="0" fontId="12" fillId="0" borderId="4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left"/>
    </xf>
    <xf numFmtId="0" fontId="8" fillId="0" borderId="1" xfId="1" applyFont="1" applyFill="1" applyBorder="1"/>
    <xf numFmtId="0" fontId="8" fillId="0" borderId="4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left"/>
    </xf>
    <xf numFmtId="0" fontId="8" fillId="0" borderId="4" xfId="1" applyFont="1" applyFill="1" applyBorder="1"/>
    <xf numFmtId="0" fontId="12" fillId="0" borderId="1" xfId="1" applyFont="1" applyBorder="1" applyAlignment="1">
      <alignment horizontal="center"/>
    </xf>
    <xf numFmtId="0" fontId="12" fillId="0" borderId="1" xfId="1" applyFont="1" applyBorder="1" applyAlignment="1">
      <alignment horizontal="left"/>
    </xf>
    <xf numFmtId="0" fontId="12" fillId="0" borderId="1" xfId="1" applyFont="1" applyBorder="1"/>
    <xf numFmtId="0" fontId="12" fillId="0" borderId="1" xfId="1" applyFont="1" applyFill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4" xfId="1" quotePrefix="1" applyFont="1" applyBorder="1" applyAlignment="1">
      <alignment horizontal="left"/>
    </xf>
    <xf numFmtId="0" fontId="12" fillId="0" borderId="4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/>
    <xf numFmtId="0" fontId="3" fillId="0" borderId="8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2" fontId="3" fillId="0" borderId="0" xfId="1" applyNumberFormat="1" applyFont="1" applyBorder="1" applyAlignment="1">
      <alignment horizontal="center"/>
    </xf>
    <xf numFmtId="164" fontId="2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0" xfId="1" applyFont="1" applyBorder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right"/>
    </xf>
    <xf numFmtId="3" fontId="8" fillId="0" borderId="0" xfId="1" applyNumberFormat="1" applyFont="1" applyFill="1" applyBorder="1" applyAlignment="1">
      <alignment horizontal="right"/>
    </xf>
    <xf numFmtId="0" fontId="8" fillId="0" borderId="0" xfId="1" quotePrefix="1" applyFont="1" applyBorder="1" applyAlignment="1">
      <alignment horizontal="right"/>
    </xf>
    <xf numFmtId="1" fontId="8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right" vertical="top"/>
    </xf>
    <xf numFmtId="3" fontId="12" fillId="0" borderId="0" xfId="1" applyNumberFormat="1" applyFont="1" applyFill="1" applyBorder="1" applyAlignment="1">
      <alignment horizontal="right"/>
    </xf>
    <xf numFmtId="1" fontId="2" fillId="0" borderId="0" xfId="1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1" fontId="12" fillId="0" borderId="0" xfId="1" applyNumberFormat="1" applyFont="1" applyFill="1" applyBorder="1" applyAlignment="1">
      <alignment horizontal="right"/>
    </xf>
    <xf numFmtId="0" fontId="3" fillId="0" borderId="0" xfId="1" quotePrefix="1" applyFont="1" applyBorder="1" applyAlignment="1">
      <alignment horizontal="right"/>
    </xf>
    <xf numFmtId="0" fontId="21" fillId="0" borderId="0" xfId="1" quotePrefix="1" applyFont="1" applyBorder="1" applyAlignment="1">
      <alignment horizontal="right"/>
    </xf>
    <xf numFmtId="0" fontId="22" fillId="0" borderId="0" xfId="1" applyFont="1" applyBorder="1" applyAlignment="1">
      <alignment horizontal="center"/>
    </xf>
    <xf numFmtId="1" fontId="3" fillId="0" borderId="0" xfId="1" quotePrefix="1" applyNumberFormat="1" applyFont="1" applyFill="1" applyBorder="1" applyAlignment="1">
      <alignment horizontal="right"/>
    </xf>
    <xf numFmtId="0" fontId="1" fillId="0" borderId="0" xfId="1" applyFill="1" applyBorder="1"/>
    <xf numFmtId="165" fontId="19" fillId="0" borderId="0" xfId="1" applyNumberFormat="1" applyFont="1" applyFill="1" applyBorder="1" applyAlignment="1">
      <alignment horizontal="right"/>
    </xf>
    <xf numFmtId="49" fontId="23" fillId="0" borderId="0" xfId="1" applyNumberFormat="1" applyFont="1" applyBorder="1" applyAlignment="1">
      <alignment horizontal="right"/>
    </xf>
    <xf numFmtId="49" fontId="14" fillId="0" borderId="0" xfId="1" applyNumberFormat="1" applyFont="1" applyFill="1" applyBorder="1" applyAlignment="1">
      <alignment horizontal="right"/>
    </xf>
    <xf numFmtId="3" fontId="13" fillId="0" borderId="0" xfId="1" applyNumberFormat="1" applyFont="1" applyFill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4" fontId="13" fillId="0" borderId="0" xfId="1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3" fontId="7" fillId="0" borderId="0" xfId="1" applyNumberFormat="1" applyFont="1" applyBorder="1" applyAlignment="1">
      <alignment horizontal="right"/>
    </xf>
    <xf numFmtId="2" fontId="3" fillId="0" borderId="0" xfId="1" applyNumberFormat="1" applyFont="1" applyFill="1" applyBorder="1" applyAlignment="1">
      <alignment horizontal="right"/>
    </xf>
    <xf numFmtId="164" fontId="8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left"/>
    </xf>
    <xf numFmtId="0" fontId="4" fillId="0" borderId="0" xfId="1" applyFont="1" applyFill="1" applyBorder="1" applyAlignment="1">
      <alignment horizontal="left"/>
    </xf>
    <xf numFmtId="0" fontId="4" fillId="0" borderId="0" xfId="1" applyFont="1" applyBorder="1" applyAlignment="1">
      <alignment horizontal="center"/>
    </xf>
    <xf numFmtId="0" fontId="2" fillId="0" borderId="7" xfId="1" quotePrefix="1" applyFont="1" applyBorder="1" applyAlignment="1">
      <alignment horizontal="left"/>
    </xf>
    <xf numFmtId="0" fontId="2" fillId="0" borderId="8" xfId="1" quotePrefix="1" applyFont="1" applyBorder="1" applyAlignment="1">
      <alignment horizontal="center"/>
    </xf>
    <xf numFmtId="0" fontId="2" fillId="0" borderId="8" xfId="1" quotePrefix="1" applyFont="1" applyBorder="1" applyAlignment="1">
      <alignment horizontal="left"/>
    </xf>
    <xf numFmtId="0" fontId="2" fillId="0" borderId="8" xfId="1" applyFont="1" applyBorder="1"/>
    <xf numFmtId="0" fontId="2" fillId="0" borderId="8" xfId="1" applyFont="1" applyFill="1" applyBorder="1" applyAlignment="1">
      <alignment horizontal="center"/>
    </xf>
    <xf numFmtId="3" fontId="4" fillId="0" borderId="8" xfId="1" applyNumberFormat="1" applyFont="1" applyFill="1" applyBorder="1" applyAlignment="1">
      <alignment horizontal="center"/>
    </xf>
    <xf numFmtId="164" fontId="4" fillId="0" borderId="9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1" xfId="1" applyFont="1" applyBorder="1"/>
    <xf numFmtId="0" fontId="2" fillId="0" borderId="1" xfId="1" applyFont="1" applyFill="1" applyBorder="1" applyAlignment="1">
      <alignment horizontal="center"/>
    </xf>
    <xf numFmtId="0" fontId="2" fillId="0" borderId="1" xfId="1" quotePrefix="1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164" fontId="2" fillId="0" borderId="6" xfId="1" applyNumberFormat="1" applyFont="1" applyFill="1" applyBorder="1" applyAlignment="1">
      <alignment horizontal="center"/>
    </xf>
    <xf numFmtId="1" fontId="12" fillId="0" borderId="1" xfId="1" applyNumberFormat="1" applyFont="1" applyFill="1" applyBorder="1" applyAlignment="1">
      <alignment horizontal="right" vertical="top"/>
    </xf>
    <xf numFmtId="3" fontId="12" fillId="3" borderId="1" xfId="1" applyNumberFormat="1" applyFont="1" applyFill="1" applyBorder="1" applyAlignment="1">
      <alignment horizontal="right" vertical="top"/>
    </xf>
    <xf numFmtId="1" fontId="8" fillId="0" borderId="8" xfId="1" applyNumberFormat="1" applyFont="1" applyFill="1" applyBorder="1" applyAlignment="1">
      <alignment horizontal="right"/>
    </xf>
    <xf numFmtId="1" fontId="15" fillId="0" borderId="1" xfId="1" applyNumberFormat="1" applyFont="1" applyFill="1" applyBorder="1" applyAlignment="1">
      <alignment horizontal="right"/>
    </xf>
    <xf numFmtId="0" fontId="15" fillId="0" borderId="1" xfId="1" applyFont="1" applyFill="1" applyBorder="1" applyAlignment="1">
      <alignment horizontal="center"/>
    </xf>
    <xf numFmtId="3" fontId="15" fillId="0" borderId="1" xfId="1" applyNumberFormat="1" applyFont="1" applyFill="1" applyBorder="1" applyAlignment="1">
      <alignment horizontal="right"/>
    </xf>
    <xf numFmtId="3" fontId="16" fillId="0" borderId="1" xfId="1" applyNumberFormat="1" applyFont="1" applyFill="1" applyBorder="1" applyAlignment="1">
      <alignment horizontal="right"/>
    </xf>
    <xf numFmtId="1" fontId="8" fillId="0" borderId="1" xfId="1" applyNumberFormat="1" applyFont="1" applyFill="1" applyBorder="1" applyAlignment="1">
      <alignment horizontal="right"/>
    </xf>
    <xf numFmtId="3" fontId="8" fillId="3" borderId="1" xfId="1" applyNumberFormat="1" applyFont="1" applyFill="1" applyBorder="1" applyAlignment="1">
      <alignment horizontal="right"/>
    </xf>
    <xf numFmtId="3" fontId="12" fillId="3" borderId="1" xfId="1" applyNumberFormat="1" applyFont="1" applyFill="1" applyBorder="1" applyAlignment="1">
      <alignment horizontal="right"/>
    </xf>
    <xf numFmtId="1" fontId="15" fillId="0" borderId="4" xfId="1" applyNumberFormat="1" applyFont="1" applyFill="1" applyBorder="1" applyAlignment="1">
      <alignment horizontal="right"/>
    </xf>
    <xf numFmtId="3" fontId="15" fillId="0" borderId="4" xfId="1" applyNumberFormat="1" applyFont="1" applyFill="1" applyBorder="1" applyAlignment="1">
      <alignment horizontal="right"/>
    </xf>
    <xf numFmtId="3" fontId="16" fillId="0" borderId="4" xfId="1" applyNumberFormat="1" applyFont="1" applyFill="1" applyBorder="1" applyAlignment="1">
      <alignment horizontal="right"/>
    </xf>
    <xf numFmtId="1" fontId="8" fillId="0" borderId="4" xfId="1" applyNumberFormat="1" applyFont="1" applyFill="1" applyBorder="1" applyAlignment="1">
      <alignment horizontal="right"/>
    </xf>
    <xf numFmtId="3" fontId="8" fillId="3" borderId="4" xfId="1" applyNumberFormat="1" applyFont="1" applyFill="1" applyBorder="1" applyAlignment="1">
      <alignment horizontal="right"/>
    </xf>
    <xf numFmtId="3" fontId="12" fillId="3" borderId="4" xfId="1" applyNumberFormat="1" applyFont="1" applyFill="1" applyBorder="1" applyAlignment="1">
      <alignment horizontal="right"/>
    </xf>
    <xf numFmtId="3" fontId="11" fillId="3" borderId="4" xfId="1" applyNumberFormat="1" applyFont="1" applyFill="1" applyBorder="1" applyAlignment="1">
      <alignment horizontal="right"/>
    </xf>
    <xf numFmtId="1" fontId="12" fillId="0" borderId="4" xfId="1" applyNumberFormat="1" applyFont="1" applyFill="1" applyBorder="1" applyAlignment="1">
      <alignment horizontal="right"/>
    </xf>
    <xf numFmtId="3" fontId="12" fillId="0" borderId="8" xfId="1" applyNumberFormat="1" applyFont="1" applyFill="1" applyBorder="1" applyAlignment="1">
      <alignment horizontal="right"/>
    </xf>
    <xf numFmtId="3" fontId="12" fillId="0" borderId="4" xfId="1" applyNumberFormat="1" applyFont="1" applyFill="1" applyBorder="1" applyAlignment="1">
      <alignment horizontal="right"/>
    </xf>
    <xf numFmtId="3" fontId="8" fillId="0" borderId="4" xfId="1" applyNumberFormat="1" applyFont="1" applyFill="1" applyBorder="1" applyAlignment="1">
      <alignment horizontal="right"/>
    </xf>
    <xf numFmtId="0" fontId="21" fillId="0" borderId="8" xfId="1" quotePrefix="1" applyFont="1" applyBorder="1" applyAlignment="1">
      <alignment horizontal="right"/>
    </xf>
    <xf numFmtId="0" fontId="22" fillId="0" borderId="8" xfId="1" applyFont="1" applyBorder="1"/>
    <xf numFmtId="3" fontId="22" fillId="0" borderId="8" xfId="1" applyNumberFormat="1" applyFont="1" applyBorder="1"/>
    <xf numFmtId="0" fontId="22" fillId="0" borderId="8" xfId="1" applyFont="1" applyBorder="1" applyAlignment="1">
      <alignment horizontal="center"/>
    </xf>
    <xf numFmtId="1" fontId="3" fillId="0" borderId="8" xfId="1" quotePrefix="1" applyNumberFormat="1" applyFont="1" applyFill="1" applyBorder="1" applyAlignment="1">
      <alignment horizontal="right"/>
    </xf>
    <xf numFmtId="0" fontId="1" fillId="0" borderId="8" xfId="1" applyFill="1" applyBorder="1"/>
    <xf numFmtId="3" fontId="1" fillId="0" borderId="8" xfId="1" applyNumberFormat="1" applyFill="1" applyBorder="1"/>
    <xf numFmtId="165" fontId="19" fillId="0" borderId="8" xfId="1" applyNumberFormat="1" applyFont="1" applyFill="1" applyBorder="1" applyAlignment="1">
      <alignment horizontal="right"/>
    </xf>
    <xf numFmtId="1" fontId="12" fillId="0" borderId="1" xfId="1" applyNumberFormat="1" applyFont="1" applyFill="1" applyBorder="1" applyAlignment="1">
      <alignment horizontal="right"/>
    </xf>
    <xf numFmtId="3" fontId="13" fillId="3" borderId="4" xfId="1" applyNumberFormat="1" applyFont="1" applyFill="1" applyBorder="1" applyAlignment="1">
      <alignment horizontal="right"/>
    </xf>
    <xf numFmtId="0" fontId="8" fillId="0" borderId="1" xfId="1" quotePrefix="1" applyFont="1" applyFill="1" applyBorder="1" applyAlignment="1">
      <alignment horizontal="left"/>
    </xf>
    <xf numFmtId="3" fontId="8" fillId="0" borderId="8" xfId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0" fontId="0" fillId="0" borderId="0" xfId="0" applyBorder="1"/>
    <xf numFmtId="0" fontId="1" fillId="0" borderId="8" xfId="1" applyBorder="1" applyAlignment="1">
      <alignment horizontal="center"/>
    </xf>
    <xf numFmtId="0" fontId="12" fillId="0" borderId="0" xfId="1" quotePrefix="1" applyFont="1" applyBorder="1" applyAlignment="1">
      <alignment horizontal="right"/>
    </xf>
    <xf numFmtId="3" fontId="28" fillId="0" borderId="0" xfId="2" applyNumberFormat="1" applyFont="1" applyFill="1" applyBorder="1" applyAlignment="1">
      <alignment horizontal="right"/>
    </xf>
    <xf numFmtId="0" fontId="28" fillId="0" borderId="0" xfId="2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0" fontId="12" fillId="0" borderId="4" xfId="1" applyFont="1" applyBorder="1" applyAlignment="1">
      <alignment horizontal="center" vertical="top"/>
    </xf>
    <xf numFmtId="1" fontId="12" fillId="0" borderId="4" xfId="1" applyNumberFormat="1" applyFont="1" applyFill="1" applyBorder="1" applyAlignment="1">
      <alignment horizontal="right" vertical="top"/>
    </xf>
    <xf numFmtId="0" fontId="13" fillId="0" borderId="4" xfId="1" applyFont="1" applyFill="1" applyBorder="1" applyAlignment="1">
      <alignment horizontal="center" vertical="top"/>
    </xf>
    <xf numFmtId="0" fontId="8" fillId="0" borderId="4" xfId="1" applyFont="1" applyFill="1" applyBorder="1" applyAlignment="1">
      <alignment horizontal="left" vertical="top"/>
    </xf>
    <xf numFmtId="0" fontId="8" fillId="0" borderId="4" xfId="1" applyFont="1" applyBorder="1" applyAlignment="1">
      <alignment vertical="top"/>
    </xf>
    <xf numFmtId="1" fontId="8" fillId="0" borderId="4" xfId="1" applyNumberFormat="1" applyFont="1" applyFill="1" applyBorder="1" applyAlignment="1">
      <alignment horizontal="right" vertical="top"/>
    </xf>
    <xf numFmtId="0" fontId="11" fillId="0" borderId="4" xfId="1" applyFont="1" applyFill="1" applyBorder="1" applyAlignment="1">
      <alignment horizontal="center" vertical="top"/>
    </xf>
    <xf numFmtId="0" fontId="8" fillId="0" borderId="4" xfId="1" applyFont="1" applyFill="1" applyBorder="1" applyAlignment="1">
      <alignment vertical="top"/>
    </xf>
    <xf numFmtId="0" fontId="8" fillId="0" borderId="8" xfId="1" applyFont="1" applyBorder="1" applyAlignment="1">
      <alignment horizontal="center"/>
    </xf>
    <xf numFmtId="3" fontId="12" fillId="0" borderId="1" xfId="1" applyNumberFormat="1" applyFont="1" applyFill="1" applyBorder="1" applyAlignment="1">
      <alignment horizontal="right"/>
    </xf>
    <xf numFmtId="0" fontId="10" fillId="0" borderId="8" xfId="1" applyFont="1" applyBorder="1" applyAlignment="1">
      <alignment horizontal="left"/>
    </xf>
    <xf numFmtId="1" fontId="2" fillId="0" borderId="8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10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14" fillId="0" borderId="0" xfId="1" applyFont="1" applyBorder="1"/>
    <xf numFmtId="2" fontId="14" fillId="0" borderId="0" xfId="1" applyNumberFormat="1" applyFont="1" applyBorder="1"/>
    <xf numFmtId="0" fontId="8" fillId="0" borderId="0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3" fontId="7" fillId="0" borderId="8" xfId="1" applyNumberFormat="1" applyFont="1" applyFill="1" applyBorder="1" applyAlignment="1">
      <alignment horizontal="right"/>
    </xf>
    <xf numFmtId="0" fontId="10" fillId="0" borderId="4" xfId="1" applyFont="1" applyBorder="1" applyAlignment="1">
      <alignment horizontal="left"/>
    </xf>
    <xf numFmtId="0" fontId="14" fillId="0" borderId="4" xfId="1" applyFont="1" applyBorder="1"/>
    <xf numFmtId="2" fontId="14" fillId="0" borderId="4" xfId="1" applyNumberFormat="1" applyFont="1" applyBorder="1"/>
    <xf numFmtId="0" fontId="15" fillId="0" borderId="1" xfId="1" applyFont="1" applyFill="1" applyBorder="1" applyAlignment="1">
      <alignment horizontal="left"/>
    </xf>
    <xf numFmtId="0" fontId="15" fillId="0" borderId="1" xfId="1" applyFont="1" applyFill="1" applyBorder="1"/>
    <xf numFmtId="0" fontId="10" fillId="0" borderId="4" xfId="1" applyFont="1" applyBorder="1"/>
    <xf numFmtId="0" fontId="18" fillId="0" borderId="4" xfId="1" applyFont="1" applyBorder="1"/>
    <xf numFmtId="0" fontId="12" fillId="0" borderId="4" xfId="1" applyFont="1" applyFill="1" applyBorder="1" applyAlignment="1">
      <alignment horizontal="left"/>
    </xf>
    <xf numFmtId="0" fontId="12" fillId="0" borderId="4" xfId="1" applyFont="1" applyFill="1" applyBorder="1"/>
    <xf numFmtId="0" fontId="28" fillId="0" borderId="1" xfId="2" applyFont="1" applyBorder="1" applyAlignment="1">
      <alignment horizontal="center"/>
    </xf>
    <xf numFmtId="0" fontId="28" fillId="0" borderId="1" xfId="2" applyFont="1" applyFill="1" applyBorder="1" applyAlignment="1">
      <alignment horizontal="center"/>
    </xf>
    <xf numFmtId="0" fontId="28" fillId="0" borderId="4" xfId="2" applyFont="1" applyBorder="1" applyAlignment="1">
      <alignment horizontal="center"/>
    </xf>
    <xf numFmtId="3" fontId="28" fillId="0" borderId="4" xfId="2" applyNumberFormat="1" applyFont="1" applyFill="1" applyBorder="1" applyAlignment="1">
      <alignment horizontal="right"/>
    </xf>
    <xf numFmtId="0" fontId="28" fillId="0" borderId="4" xfId="2" applyFont="1" applyFill="1" applyBorder="1" applyAlignment="1">
      <alignment horizontal="center"/>
    </xf>
    <xf numFmtId="0" fontId="28" fillId="0" borderId="4" xfId="2" applyFont="1" applyFill="1" applyBorder="1" applyAlignment="1">
      <alignment horizontal="left"/>
    </xf>
    <xf numFmtId="0" fontId="14" fillId="0" borderId="4" xfId="1" applyFont="1" applyFill="1" applyBorder="1" applyAlignment="1"/>
    <xf numFmtId="1" fontId="3" fillId="0" borderId="8" xfId="1" applyNumberFormat="1" applyFont="1" applyFill="1" applyBorder="1" applyAlignment="1">
      <alignment horizontal="right"/>
    </xf>
    <xf numFmtId="164" fontId="12" fillId="0" borderId="0" xfId="1" applyNumberFormat="1" applyFont="1" applyFill="1" applyBorder="1" applyAlignment="1">
      <alignment horizontal="right"/>
    </xf>
    <xf numFmtId="0" fontId="0" fillId="0" borderId="0" xfId="0" applyFill="1"/>
    <xf numFmtId="0" fontId="3" fillId="0" borderId="8" xfId="1" applyFont="1" applyFill="1" applyBorder="1" applyAlignment="1">
      <alignment horizontal="right"/>
    </xf>
    <xf numFmtId="3" fontId="7" fillId="0" borderId="8" xfId="1" applyNumberFormat="1" applyFont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2" fillId="0" borderId="0" xfId="1" applyFont="1" applyBorder="1"/>
    <xf numFmtId="0" fontId="8" fillId="0" borderId="0" xfId="1" applyFont="1" applyBorder="1"/>
    <xf numFmtId="0" fontId="8" fillId="0" borderId="0" xfId="1" applyFont="1" applyBorder="1" applyAlignment="1">
      <alignment horizontal="center"/>
    </xf>
    <xf numFmtId="0" fontId="8" fillId="0" borderId="0" xfId="1" applyFont="1" applyFill="1" applyBorder="1" applyAlignment="1">
      <alignment horizontal="left"/>
    </xf>
    <xf numFmtId="0" fontId="8" fillId="0" borderId="0" xfId="1" applyFont="1" applyFill="1" applyBorder="1"/>
    <xf numFmtId="0" fontId="8" fillId="0" borderId="0" xfId="1" quotePrefix="1" applyFont="1" applyBorder="1" applyAlignment="1">
      <alignment horizontal="left"/>
    </xf>
    <xf numFmtId="0" fontId="8" fillId="0" borderId="0" xfId="1" applyFont="1" applyFill="1" applyBorder="1" applyAlignment="1">
      <alignment horizontal="center"/>
    </xf>
    <xf numFmtId="0" fontId="1" fillId="0" borderId="0" xfId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left"/>
    </xf>
    <xf numFmtId="0" fontId="12" fillId="0" borderId="0" xfId="1" applyFont="1" applyFill="1" applyBorder="1"/>
    <xf numFmtId="0" fontId="24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8" fillId="0" borderId="0" xfId="2" applyFont="1" applyFill="1" applyBorder="1" applyAlignment="1">
      <alignment horizontal="left"/>
    </xf>
    <xf numFmtId="0" fontId="14" fillId="0" borderId="0" xfId="1" applyFont="1" applyFill="1" applyBorder="1" applyAlignment="1"/>
    <xf numFmtId="0" fontId="8" fillId="0" borderId="0" xfId="1" quotePrefix="1" applyFont="1" applyFill="1" applyBorder="1" applyAlignment="1">
      <alignment horizontal="left"/>
    </xf>
    <xf numFmtId="0" fontId="22" fillId="0" borderId="0" xfId="1" applyFont="1" applyBorder="1"/>
    <xf numFmtId="3" fontId="22" fillId="0" borderId="0" xfId="1" applyNumberFormat="1" applyFont="1" applyBorder="1"/>
    <xf numFmtId="0" fontId="3" fillId="0" borderId="0" xfId="1" applyFont="1" applyBorder="1" applyAlignment="1">
      <alignment horizontal="right"/>
    </xf>
    <xf numFmtId="3" fontId="1" fillId="0" borderId="0" xfId="1" applyNumberFormat="1" applyFill="1" applyBorder="1"/>
    <xf numFmtId="0" fontId="3" fillId="0" borderId="0" xfId="1" quotePrefix="1" applyFont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center"/>
    </xf>
    <xf numFmtId="0" fontId="21" fillId="0" borderId="0" xfId="1" quotePrefix="1" applyFont="1" applyBorder="1" applyAlignment="1">
      <alignment horizontal="right"/>
    </xf>
    <xf numFmtId="0" fontId="22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3" fontId="7" fillId="0" borderId="0" xfId="1" applyNumberFormat="1" applyFont="1" applyBorder="1" applyAlignment="1">
      <alignment horizontal="right"/>
    </xf>
    <xf numFmtId="0" fontId="3" fillId="0" borderId="0" xfId="1" quotePrefix="1" applyFont="1" applyFill="1" applyBorder="1" applyAlignment="1">
      <alignment horizontal="right"/>
    </xf>
    <xf numFmtId="0" fontId="21" fillId="0" borderId="0" xfId="1" quotePrefix="1" applyFont="1" applyFill="1" applyBorder="1" applyAlignment="1">
      <alignment horizontal="right"/>
    </xf>
    <xf numFmtId="0" fontId="22" fillId="0" borderId="0" xfId="1" applyFont="1" applyFill="1" applyBorder="1"/>
    <xf numFmtId="3" fontId="22" fillId="0" borderId="0" xfId="1" applyNumberFormat="1" applyFont="1" applyFill="1" applyBorder="1"/>
    <xf numFmtId="0" fontId="22" fillId="0" borderId="0" xfId="1" applyFont="1" applyFill="1" applyBorder="1" applyAlignment="1">
      <alignment horizontal="center"/>
    </xf>
    <xf numFmtId="0" fontId="0" fillId="0" borderId="0" xfId="0" applyFill="1" applyBorder="1"/>
    <xf numFmtId="49" fontId="23" fillId="0" borderId="0" xfId="1" applyNumberFormat="1" applyFont="1" applyFill="1" applyBorder="1" applyAlignment="1">
      <alignment horizontal="right"/>
    </xf>
    <xf numFmtId="0" fontId="1" fillId="0" borderId="0" xfId="1" applyFill="1" applyBorder="1" applyAlignment="1">
      <alignment horizontal="center"/>
    </xf>
    <xf numFmtId="0" fontId="2" fillId="0" borderId="0" xfId="1" quotePrefix="1" applyFont="1" applyFill="1" applyBorder="1" applyAlignment="1">
      <alignment horizontal="left"/>
    </xf>
    <xf numFmtId="0" fontId="2" fillId="0" borderId="0" xfId="1" applyFont="1" applyFill="1" applyBorder="1"/>
    <xf numFmtId="0" fontId="24" fillId="0" borderId="0" xfId="1" applyFont="1" applyFill="1" applyBorder="1" applyAlignment="1">
      <alignment horizontal="center"/>
    </xf>
    <xf numFmtId="0" fontId="8" fillId="0" borderId="0" xfId="1" quotePrefix="1" applyFont="1" applyFill="1" applyBorder="1" applyAlignment="1">
      <alignment horizontal="right"/>
    </xf>
    <xf numFmtId="0" fontId="12" fillId="0" borderId="0" xfId="1" quotePrefix="1" applyFont="1" applyFill="1" applyBorder="1" applyAlignment="1">
      <alignment horizontal="left"/>
    </xf>
    <xf numFmtId="0" fontId="12" fillId="0" borderId="0" xfId="1" quotePrefix="1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25" fillId="0" borderId="0" xfId="1" applyFont="1" applyFill="1" applyBorder="1" applyAlignment="1">
      <alignment horizontal="left"/>
    </xf>
    <xf numFmtId="0" fontId="26" fillId="0" borderId="0" xfId="1" applyFont="1" applyFill="1" applyBorder="1" applyAlignment="1">
      <alignment horizontal="left"/>
    </xf>
    <xf numFmtId="0" fontId="3" fillId="0" borderId="0" xfId="1" applyFont="1" applyFill="1" applyBorder="1"/>
    <xf numFmtId="0" fontId="2" fillId="0" borderId="0" xfId="1" applyFont="1" applyFill="1" applyBorder="1" applyAlignment="1">
      <alignment horizontal="right"/>
    </xf>
    <xf numFmtId="0" fontId="17" fillId="0" borderId="0" xfId="1" applyFont="1" applyFill="1" applyBorder="1" applyAlignment="1">
      <alignment horizontal="left"/>
    </xf>
    <xf numFmtId="0" fontId="3" fillId="0" borderId="0" xfId="1" quotePrefix="1" applyFont="1" applyFill="1" applyBorder="1" applyAlignment="1">
      <alignment horizontal="left"/>
    </xf>
    <xf numFmtId="0" fontId="3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right"/>
    </xf>
    <xf numFmtId="3" fontId="12" fillId="0" borderId="1" xfId="1" applyNumberFormat="1" applyFont="1" applyFill="1" applyBorder="1" applyAlignment="1">
      <alignment horizontal="right" vertical="top"/>
    </xf>
    <xf numFmtId="0" fontId="8" fillId="0" borderId="4" xfId="1" quotePrefix="1" applyFont="1" applyFill="1" applyBorder="1" applyAlignment="1">
      <alignment horizontal="left"/>
    </xf>
    <xf numFmtId="3" fontId="12" fillId="0" borderId="4" xfId="1" applyNumberFormat="1" applyFont="1" applyFill="1" applyBorder="1" applyAlignment="1">
      <alignment horizontal="right" vertical="top"/>
    </xf>
    <xf numFmtId="0" fontId="21" fillId="0" borderId="8" xfId="1" quotePrefix="1" applyFont="1" applyBorder="1" applyAlignment="1">
      <alignment horizontal="left"/>
    </xf>
    <xf numFmtId="0" fontId="1" fillId="0" borderId="8" xfId="1" applyBorder="1"/>
    <xf numFmtId="0" fontId="4" fillId="0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0" xfId="1" quotePrefix="1" applyFont="1" applyBorder="1" applyAlignment="1">
      <alignment horizontal="left"/>
    </xf>
    <xf numFmtId="0" fontId="2" fillId="0" borderId="0" xfId="1" applyFont="1" applyBorder="1"/>
    <xf numFmtId="0" fontId="7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10" fillId="0" borderId="0" xfId="1" applyFont="1" applyBorder="1" applyAlignment="1">
      <alignment horizontal="left"/>
    </xf>
    <xf numFmtId="0" fontId="8" fillId="0" borderId="0" xfId="1" applyFont="1" applyBorder="1" applyAlignment="1">
      <alignment horizontal="right"/>
    </xf>
    <xf numFmtId="2" fontId="8" fillId="0" borderId="0" xfId="1" applyNumberFormat="1" applyFont="1" applyBorder="1" applyAlignment="1">
      <alignment horizontal="center"/>
    </xf>
    <xf numFmtId="0" fontId="8" fillId="0" borderId="0" xfId="1" applyFont="1" applyBorder="1"/>
    <xf numFmtId="0" fontId="11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0" xfId="1" quotePrefix="1" applyFont="1" applyBorder="1" applyAlignment="1">
      <alignment horizontal="left"/>
    </xf>
    <xf numFmtId="0" fontId="17" fillId="0" borderId="0" xfId="1" applyFont="1" applyBorder="1" applyAlignment="1">
      <alignment horizontal="left"/>
    </xf>
    <xf numFmtId="0" fontId="1" fillId="0" borderId="0" xfId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8" fillId="0" borderId="1" xfId="1" applyFont="1" applyFill="1" applyBorder="1" applyAlignment="1">
      <alignment horizontal="center"/>
    </xf>
    <xf numFmtId="0" fontId="26" fillId="0" borderId="0" xfId="1" applyFont="1" applyBorder="1" applyAlignment="1">
      <alignment horizontal="left"/>
    </xf>
    <xf numFmtId="0" fontId="22" fillId="0" borderId="0" xfId="1" applyFont="1" applyBorder="1"/>
    <xf numFmtId="3" fontId="22" fillId="0" borderId="0" xfId="1" applyNumberFormat="1" applyFont="1" applyBorder="1"/>
    <xf numFmtId="0" fontId="1" fillId="0" borderId="0" xfId="1" applyBorder="1"/>
    <xf numFmtId="0" fontId="3" fillId="0" borderId="0" xfId="1" applyFont="1" applyBorder="1" applyAlignment="1">
      <alignment horizontal="right"/>
    </xf>
    <xf numFmtId="3" fontId="1" fillId="0" borderId="0" xfId="1" applyNumberFormat="1" applyFill="1" applyBorder="1"/>
    <xf numFmtId="0" fontId="3" fillId="0" borderId="0" xfId="1" quotePrefix="1" applyFont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center"/>
    </xf>
    <xf numFmtId="0" fontId="22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3" fontId="7" fillId="0" borderId="0" xfId="1" applyNumberFormat="1" applyFont="1" applyBorder="1" applyAlignment="1">
      <alignment horizontal="right"/>
    </xf>
    <xf numFmtId="0" fontId="13" fillId="0" borderId="1" xfId="1" applyFont="1" applyBorder="1" applyAlignment="1">
      <alignment horizontal="center" vertical="top"/>
    </xf>
    <xf numFmtId="3" fontId="12" fillId="2" borderId="1" xfId="1" applyNumberFormat="1" applyFont="1" applyFill="1" applyBorder="1" applyAlignment="1">
      <alignment horizontal="right" vertical="top"/>
    </xf>
    <xf numFmtId="0" fontId="13" fillId="0" borderId="4" xfId="1" applyFont="1" applyBorder="1" applyAlignment="1">
      <alignment horizontal="center" vertical="top"/>
    </xf>
    <xf numFmtId="3" fontId="12" fillId="2" borderId="4" xfId="1" applyNumberFormat="1" applyFont="1" applyFill="1" applyBorder="1" applyAlignment="1">
      <alignment horizontal="right" vertical="top"/>
    </xf>
    <xf numFmtId="0" fontId="11" fillId="0" borderId="4" xfId="1" applyFont="1" applyBorder="1" applyAlignment="1">
      <alignment horizontal="center"/>
    </xf>
    <xf numFmtId="0" fontId="14" fillId="0" borderId="8" xfId="1" applyFont="1" applyBorder="1"/>
    <xf numFmtId="2" fontId="14" fillId="0" borderId="8" xfId="1" applyNumberFormat="1" applyFont="1" applyBorder="1"/>
    <xf numFmtId="0" fontId="11" fillId="0" borderId="1" xfId="1" applyFont="1" applyBorder="1" applyAlignment="1">
      <alignment horizontal="center"/>
    </xf>
    <xf numFmtId="3" fontId="8" fillId="2" borderId="1" xfId="1" applyNumberFormat="1" applyFont="1" applyFill="1" applyBorder="1" applyAlignment="1">
      <alignment horizontal="right"/>
    </xf>
    <xf numFmtId="3" fontId="8" fillId="2" borderId="4" xfId="1" applyNumberFormat="1" applyFont="1" applyFill="1" applyBorder="1" applyAlignment="1">
      <alignment horizontal="right"/>
    </xf>
    <xf numFmtId="3" fontId="11" fillId="2" borderId="4" xfId="1" applyNumberFormat="1" applyFont="1" applyFill="1" applyBorder="1" applyAlignment="1">
      <alignment horizontal="right"/>
    </xf>
    <xf numFmtId="3" fontId="12" fillId="2" borderId="4" xfId="1" applyNumberFormat="1" applyFont="1" applyFill="1" applyBorder="1" applyAlignment="1">
      <alignment horizontal="right"/>
    </xf>
    <xf numFmtId="3" fontId="12" fillId="2" borderId="1" xfId="1" applyNumberFormat="1" applyFont="1" applyFill="1" applyBorder="1" applyAlignment="1">
      <alignment horizontal="right"/>
    </xf>
    <xf numFmtId="3" fontId="13" fillId="2" borderId="4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2" fillId="0" borderId="0" xfId="1" applyFont="1" applyBorder="1"/>
    <xf numFmtId="0" fontId="8" fillId="0" borderId="0" xfId="1" applyFont="1" applyBorder="1"/>
    <xf numFmtId="0" fontId="8" fillId="0" borderId="0" xfId="1" applyFont="1" applyBorder="1" applyAlignment="1">
      <alignment horizontal="center"/>
    </xf>
    <xf numFmtId="0" fontId="8" fillId="0" borderId="0" xfId="1" quotePrefix="1" applyFont="1" applyBorder="1" applyAlignment="1">
      <alignment horizontal="left"/>
    </xf>
    <xf numFmtId="0" fontId="1" fillId="0" borderId="0" xfId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8" fillId="0" borderId="1" xfId="1" applyFont="1" applyFill="1" applyBorder="1" applyAlignment="1">
      <alignment horizontal="center"/>
    </xf>
    <xf numFmtId="0" fontId="26" fillId="0" borderId="0" xfId="1" applyFont="1" applyBorder="1" applyAlignment="1">
      <alignment horizontal="left"/>
    </xf>
    <xf numFmtId="0" fontId="22" fillId="0" borderId="0" xfId="1" applyFont="1" applyBorder="1"/>
    <xf numFmtId="3" fontId="22" fillId="0" borderId="0" xfId="1" applyNumberFormat="1" applyFont="1" applyBorder="1"/>
    <xf numFmtId="0" fontId="1" fillId="0" borderId="0" xfId="1" applyBorder="1"/>
    <xf numFmtId="0" fontId="3" fillId="0" borderId="0" xfId="1" applyFont="1" applyBorder="1" applyAlignment="1">
      <alignment horizontal="right"/>
    </xf>
    <xf numFmtId="3" fontId="1" fillId="0" borderId="0" xfId="1" applyNumberFormat="1" applyFill="1" applyBorder="1"/>
    <xf numFmtId="0" fontId="3" fillId="0" borderId="0" xfId="1" quotePrefix="1" applyFont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center"/>
    </xf>
    <xf numFmtId="0" fontId="22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3" fontId="7" fillId="0" borderId="0" xfId="1" applyNumberFormat="1" applyFont="1" applyBorder="1" applyAlignment="1">
      <alignment horizontal="right"/>
    </xf>
    <xf numFmtId="3" fontId="12" fillId="3" borderId="4" xfId="1" applyNumberFormat="1" applyFont="1" applyFill="1" applyBorder="1" applyAlignment="1">
      <alignment horizontal="right" vertical="top"/>
    </xf>
    <xf numFmtId="3" fontId="34" fillId="0" borderId="0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0" xfId="1" quotePrefix="1" applyFont="1" applyBorder="1" applyAlignment="1">
      <alignment horizontal="left"/>
    </xf>
    <xf numFmtId="0" fontId="2" fillId="0" borderId="0" xfId="1" applyFont="1" applyBorder="1"/>
    <xf numFmtId="0" fontId="7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10" fillId="0" borderId="0" xfId="1" applyFont="1" applyBorder="1" applyAlignment="1">
      <alignment horizontal="left"/>
    </xf>
    <xf numFmtId="0" fontId="8" fillId="0" borderId="0" xfId="1" applyFont="1" applyBorder="1" applyAlignment="1">
      <alignment horizontal="right"/>
    </xf>
    <xf numFmtId="2" fontId="8" fillId="0" borderId="0" xfId="1" applyNumberFormat="1" applyFont="1" applyBorder="1" applyAlignment="1">
      <alignment horizontal="center"/>
    </xf>
    <xf numFmtId="0" fontId="8" fillId="0" borderId="0" xfId="1" applyFont="1" applyBorder="1"/>
    <xf numFmtId="0" fontId="11" fillId="0" borderId="0" xfId="1" applyFont="1" applyBorder="1" applyAlignment="1">
      <alignment horizontal="center"/>
    </xf>
    <xf numFmtId="0" fontId="17" fillId="0" borderId="0" xfId="1" applyFont="1" applyBorder="1" applyAlignment="1">
      <alignment horizontal="left"/>
    </xf>
    <xf numFmtId="0" fontId="1" fillId="0" borderId="0" xfId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8" fillId="0" borderId="1" xfId="1" applyFont="1" applyFill="1" applyBorder="1" applyAlignment="1">
      <alignment horizontal="center"/>
    </xf>
    <xf numFmtId="0" fontId="26" fillId="0" borderId="0" xfId="1" applyFont="1" applyBorder="1" applyAlignment="1">
      <alignment horizontal="left"/>
    </xf>
    <xf numFmtId="0" fontId="22" fillId="0" borderId="0" xfId="1" applyFont="1" applyBorder="1"/>
    <xf numFmtId="3" fontId="22" fillId="0" borderId="0" xfId="1" applyNumberFormat="1" applyFont="1" applyBorder="1"/>
    <xf numFmtId="0" fontId="1" fillId="0" borderId="0" xfId="1" applyBorder="1"/>
    <xf numFmtId="0" fontId="3" fillId="0" borderId="0" xfId="1" applyFont="1" applyBorder="1" applyAlignment="1">
      <alignment horizontal="right"/>
    </xf>
    <xf numFmtId="3" fontId="1" fillId="0" borderId="0" xfId="1" applyNumberFormat="1" applyFill="1" applyBorder="1"/>
    <xf numFmtId="0" fontId="3" fillId="0" borderId="0" xfId="1" quotePrefix="1" applyFont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center"/>
    </xf>
    <xf numFmtId="0" fontId="22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3" fontId="7" fillId="0" borderId="0" xfId="1" applyNumberFormat="1" applyFont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0" xfId="1" quotePrefix="1" applyFont="1" applyBorder="1" applyAlignment="1">
      <alignment horizontal="left"/>
    </xf>
    <xf numFmtId="0" fontId="2" fillId="0" borderId="0" xfId="1" applyFont="1" applyBorder="1"/>
    <xf numFmtId="0" fontId="7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10" fillId="0" borderId="0" xfId="1" applyFont="1" applyBorder="1" applyAlignment="1">
      <alignment horizontal="left"/>
    </xf>
    <xf numFmtId="0" fontId="8" fillId="0" borderId="0" xfId="1" applyFont="1" applyBorder="1" applyAlignment="1">
      <alignment horizontal="right"/>
    </xf>
    <xf numFmtId="2" fontId="8" fillId="0" borderId="0" xfId="1" applyNumberFormat="1" applyFont="1" applyBorder="1" applyAlignment="1">
      <alignment horizontal="center"/>
    </xf>
    <xf numFmtId="0" fontId="8" fillId="0" borderId="0" xfId="1" applyFont="1" applyBorder="1"/>
    <xf numFmtId="0" fontId="11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1" fillId="0" borderId="0" xfId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3" fillId="0" borderId="0" xfId="1" applyFont="1" applyBorder="1" applyAlignment="1">
      <alignment horizontal="right"/>
    </xf>
    <xf numFmtId="3" fontId="1" fillId="0" borderId="0" xfId="1" applyNumberFormat="1" applyFill="1" applyBorder="1"/>
    <xf numFmtId="0" fontId="3" fillId="0" borderId="0" xfId="1" quotePrefix="1" applyFont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3" fontId="7" fillId="0" borderId="0" xfId="1" applyNumberFormat="1" applyFont="1" applyBorder="1" applyAlignment="1">
      <alignment horizontal="right"/>
    </xf>
    <xf numFmtId="3" fontId="8" fillId="3" borderId="4" xfId="1" applyNumberFormat="1" applyFont="1" applyFill="1" applyBorder="1" applyAlignment="1">
      <alignment horizontal="right" vertical="top"/>
    </xf>
    <xf numFmtId="0" fontId="3" fillId="0" borderId="4" xfId="1" applyFont="1" applyBorder="1" applyAlignment="1">
      <alignment horizontal="center"/>
    </xf>
    <xf numFmtId="0" fontId="21" fillId="0" borderId="4" xfId="1" quotePrefix="1" applyFont="1" applyBorder="1" applyAlignment="1">
      <alignment horizontal="right"/>
    </xf>
    <xf numFmtId="0" fontId="22" fillId="0" borderId="4" xfId="1" applyFont="1" applyBorder="1"/>
    <xf numFmtId="3" fontId="22" fillId="0" borderId="4" xfId="1" applyNumberFormat="1" applyFont="1" applyBorder="1"/>
    <xf numFmtId="0" fontId="4" fillId="0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0" xfId="1" quotePrefix="1" applyFont="1" applyBorder="1" applyAlignment="1">
      <alignment horizontal="left"/>
    </xf>
    <xf numFmtId="0" fontId="2" fillId="0" borderId="0" xfId="1" applyFont="1" applyBorder="1"/>
    <xf numFmtId="0" fontId="7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10" fillId="0" borderId="0" xfId="1" applyFont="1" applyBorder="1" applyAlignment="1">
      <alignment horizontal="left"/>
    </xf>
    <xf numFmtId="0" fontId="8" fillId="0" borderId="0" xfId="1" applyFont="1" applyBorder="1" applyAlignment="1">
      <alignment horizontal="right"/>
    </xf>
    <xf numFmtId="2" fontId="8" fillId="0" borderId="0" xfId="1" applyNumberFormat="1" applyFont="1" applyBorder="1" applyAlignment="1">
      <alignment horizontal="center"/>
    </xf>
    <xf numFmtId="0" fontId="8" fillId="0" borderId="0" xfId="1" applyFont="1" applyBorder="1"/>
    <xf numFmtId="0" fontId="11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17" fillId="0" borderId="0" xfId="1" applyFont="1" applyBorder="1" applyAlignment="1">
      <alignment horizontal="left"/>
    </xf>
    <xf numFmtId="0" fontId="1" fillId="0" borderId="0" xfId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8" fillId="0" borderId="1" xfId="1" applyFont="1" applyFill="1" applyBorder="1" applyAlignment="1">
      <alignment horizontal="center"/>
    </xf>
    <xf numFmtId="0" fontId="3" fillId="0" borderId="0" xfId="1" applyFont="1" applyBorder="1" applyAlignment="1">
      <alignment horizontal="right"/>
    </xf>
    <xf numFmtId="3" fontId="1" fillId="0" borderId="0" xfId="1" applyNumberFormat="1" applyFill="1" applyBorder="1"/>
    <xf numFmtId="0" fontId="3" fillId="0" borderId="0" xfId="1" quotePrefix="1" applyFont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0" fontId="22" fillId="0" borderId="4" xfId="1" applyFont="1" applyBorder="1" applyAlignment="1">
      <alignment horizontal="center"/>
    </xf>
    <xf numFmtId="1" fontId="3" fillId="0" borderId="4" xfId="1" quotePrefix="1" applyNumberFormat="1" applyFont="1" applyFill="1" applyBorder="1" applyAlignment="1">
      <alignment horizontal="right"/>
    </xf>
    <xf numFmtId="0" fontId="1" fillId="0" borderId="4" xfId="1" applyBorder="1"/>
    <xf numFmtId="3" fontId="1" fillId="0" borderId="4" xfId="1" applyNumberFormat="1" applyFill="1" applyBorder="1"/>
    <xf numFmtId="165" fontId="19" fillId="0" borderId="4" xfId="1" applyNumberFormat="1" applyFont="1" applyFill="1" applyBorder="1" applyAlignment="1">
      <alignment horizontal="right"/>
    </xf>
    <xf numFmtId="0" fontId="2" fillId="0" borderId="8" xfId="1" applyFont="1" applyBorder="1" applyAlignment="1">
      <alignment horizontal="left"/>
    </xf>
    <xf numFmtId="164" fontId="3" fillId="0" borderId="8" xfId="1" applyNumberFormat="1" applyFont="1" applyBorder="1" applyAlignment="1">
      <alignment horizontal="right"/>
    </xf>
    <xf numFmtId="49" fontId="3" fillId="0" borderId="0" xfId="1" quotePrefix="1" applyNumberFormat="1" applyFont="1" applyBorder="1" applyAlignment="1">
      <alignment horizontal="right"/>
    </xf>
    <xf numFmtId="49" fontId="3" fillId="0" borderId="0" xfId="1" applyNumberFormat="1" applyFont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2" fillId="0" borderId="0" xfId="1" applyFont="1" applyBorder="1"/>
    <xf numFmtId="0" fontId="8" fillId="0" borderId="0" xfId="1" applyFont="1" applyBorder="1"/>
    <xf numFmtId="0" fontId="8" fillId="0" borderId="0" xfId="1" applyFont="1" applyBorder="1" applyAlignment="1">
      <alignment horizontal="center"/>
    </xf>
    <xf numFmtId="0" fontId="8" fillId="0" borderId="0" xfId="1" quotePrefix="1" applyFont="1" applyBorder="1" applyAlignment="1">
      <alignment horizontal="left"/>
    </xf>
    <xf numFmtId="0" fontId="1" fillId="0" borderId="0" xfId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8" fillId="0" borderId="1" xfId="1" applyFont="1" applyFill="1" applyBorder="1" applyAlignment="1">
      <alignment horizontal="center"/>
    </xf>
    <xf numFmtId="0" fontId="26" fillId="0" borderId="0" xfId="1" applyFont="1" applyBorder="1" applyAlignment="1">
      <alignment horizontal="left"/>
    </xf>
    <xf numFmtId="0" fontId="22" fillId="0" borderId="0" xfId="1" applyFont="1" applyBorder="1"/>
    <xf numFmtId="3" fontId="22" fillId="0" borderId="0" xfId="1" applyNumberFormat="1" applyFont="1" applyBorder="1"/>
    <xf numFmtId="0" fontId="1" fillId="0" borderId="0" xfId="1" applyBorder="1"/>
    <xf numFmtId="0" fontId="3" fillId="0" borderId="0" xfId="1" applyFont="1" applyBorder="1" applyAlignment="1">
      <alignment horizontal="right"/>
    </xf>
    <xf numFmtId="3" fontId="1" fillId="0" borderId="0" xfId="1" applyNumberFormat="1" applyFill="1" applyBorder="1"/>
    <xf numFmtId="0" fontId="3" fillId="0" borderId="0" xfId="1" quotePrefix="1" applyFont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center"/>
    </xf>
    <xf numFmtId="0" fontId="22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3" fontId="7" fillId="0" borderId="0" xfId="1" applyNumberFormat="1" applyFont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0" xfId="1" quotePrefix="1" applyFont="1" applyBorder="1" applyAlignment="1">
      <alignment horizontal="left"/>
    </xf>
    <xf numFmtId="0" fontId="2" fillId="0" borderId="0" xfId="1" applyFont="1" applyBorder="1"/>
    <xf numFmtId="0" fontId="7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10" fillId="0" borderId="0" xfId="1" applyFont="1" applyBorder="1" applyAlignment="1">
      <alignment horizontal="left"/>
    </xf>
    <xf numFmtId="0" fontId="8" fillId="0" borderId="0" xfId="1" applyFont="1" applyBorder="1" applyAlignment="1">
      <alignment horizontal="right"/>
    </xf>
    <xf numFmtId="2" fontId="8" fillId="0" borderId="0" xfId="1" applyNumberFormat="1" applyFont="1" applyBorder="1" applyAlignment="1">
      <alignment horizontal="center"/>
    </xf>
    <xf numFmtId="0" fontId="8" fillId="0" borderId="0" xfId="1" applyFont="1" applyBorder="1"/>
    <xf numFmtId="0" fontId="11" fillId="0" borderId="0" xfId="1" applyFont="1" applyBorder="1" applyAlignment="1">
      <alignment horizontal="center"/>
    </xf>
    <xf numFmtId="0" fontId="17" fillId="0" borderId="0" xfId="1" applyFont="1" applyBorder="1" applyAlignment="1">
      <alignment horizontal="left"/>
    </xf>
    <xf numFmtId="0" fontId="1" fillId="0" borderId="0" xfId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8" fillId="0" borderId="1" xfId="1" applyFont="1" applyFill="1" applyBorder="1" applyAlignment="1">
      <alignment horizontal="center"/>
    </xf>
    <xf numFmtId="0" fontId="3" fillId="0" borderId="0" xfId="1" applyFont="1" applyBorder="1" applyAlignment="1">
      <alignment horizontal="right"/>
    </xf>
    <xf numFmtId="3" fontId="1" fillId="0" borderId="0" xfId="1" applyNumberFormat="1" applyFill="1" applyBorder="1"/>
    <xf numFmtId="0" fontId="3" fillId="0" borderId="0" xfId="1" quotePrefix="1" applyFont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3" fontId="7" fillId="0" borderId="0" xfId="1" applyNumberFormat="1" applyFont="1" applyBorder="1" applyAlignment="1">
      <alignment horizontal="right"/>
    </xf>
    <xf numFmtId="0" fontId="11" fillId="0" borderId="4" xfId="1" applyFont="1" applyBorder="1" applyAlignment="1">
      <alignment horizontal="center" vertical="top"/>
    </xf>
    <xf numFmtId="167" fontId="32" fillId="4" borderId="5" xfId="3" applyNumberFormat="1" applyFont="1" applyFill="1" applyBorder="1" applyAlignment="1">
      <alignment vertical="center" wrapText="1"/>
    </xf>
    <xf numFmtId="0" fontId="32" fillId="0" borderId="11" xfId="3" applyFont="1" applyFill="1" applyBorder="1" applyAlignment="1">
      <alignment horizontal="left" vertical="center" wrapText="1"/>
    </xf>
    <xf numFmtId="0" fontId="32" fillId="0" borderId="4" xfId="3" applyFont="1" applyFill="1" applyBorder="1" applyAlignment="1">
      <alignment horizontal="left" vertical="center" wrapText="1"/>
    </xf>
    <xf numFmtId="167" fontId="32" fillId="0" borderId="5" xfId="3" applyNumberFormat="1" applyFont="1" applyFill="1" applyBorder="1" applyAlignment="1">
      <alignment vertical="center" wrapText="1"/>
    </xf>
    <xf numFmtId="0" fontId="32" fillId="0" borderId="11" xfId="3" applyFont="1" applyFill="1" applyBorder="1" applyAlignment="1">
      <alignment vertical="center" wrapText="1"/>
    </xf>
    <xf numFmtId="0" fontId="32" fillId="0" borderId="4" xfId="3" applyFont="1" applyFill="1" applyBorder="1" applyAlignment="1">
      <alignment vertical="center" wrapText="1"/>
    </xf>
    <xf numFmtId="0" fontId="31" fillId="0" borderId="5" xfId="3" applyFont="1" applyFill="1" applyBorder="1" applyAlignment="1">
      <alignment vertical="center" wrapText="1"/>
    </xf>
    <xf numFmtId="0" fontId="32" fillId="4" borderId="11" xfId="3" applyFont="1" applyFill="1" applyBorder="1" applyAlignment="1">
      <alignment horizontal="left" vertical="center" wrapText="1"/>
    </xf>
    <xf numFmtId="9" fontId="32" fillId="4" borderId="4" xfId="3" applyNumberFormat="1" applyFont="1" applyFill="1" applyBorder="1" applyAlignment="1">
      <alignment horizontal="center" vertical="center" wrapText="1"/>
    </xf>
    <xf numFmtId="167" fontId="32" fillId="4" borderId="14" xfId="3" applyNumberFormat="1" applyFont="1" applyFill="1" applyBorder="1" applyAlignment="1">
      <alignment vertical="center" wrapText="1"/>
    </xf>
    <xf numFmtId="0" fontId="32" fillId="5" borderId="11" xfId="3" applyFont="1" applyFill="1" applyBorder="1" applyAlignment="1">
      <alignment horizontal="left" vertical="center" wrapText="1"/>
    </xf>
    <xf numFmtId="0" fontId="32" fillId="5" borderId="4" xfId="3" applyFont="1" applyFill="1" applyBorder="1" applyAlignment="1">
      <alignment horizontal="left" vertical="center" wrapText="1"/>
    </xf>
    <xf numFmtId="0" fontId="12" fillId="0" borderId="4" xfId="1" quotePrefix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12" fillId="0" borderId="4" xfId="1" applyFont="1" applyBorder="1" applyAlignment="1">
      <alignment horizontal="left" vertical="top" wrapText="1"/>
    </xf>
    <xf numFmtId="0" fontId="28" fillId="0" borderId="0" xfId="2" applyFont="1" applyFill="1" applyBorder="1" applyAlignment="1">
      <alignment horizontal="left"/>
    </xf>
    <xf numFmtId="0" fontId="14" fillId="0" borderId="0" xfId="1" applyFont="1" applyFill="1" applyBorder="1" applyAlignment="1"/>
    <xf numFmtId="0" fontId="12" fillId="0" borderId="1" xfId="1" applyFont="1" applyFill="1" applyBorder="1" applyAlignment="1">
      <alignment horizontal="left"/>
    </xf>
    <xf numFmtId="49" fontId="23" fillId="0" borderId="16" xfId="1" applyNumberFormat="1" applyFont="1" applyBorder="1" applyAlignment="1">
      <alignment horizontal="right"/>
    </xf>
    <xf numFmtId="0" fontId="8" fillId="0" borderId="16" xfId="1" quotePrefix="1" applyFont="1" applyBorder="1" applyAlignment="1">
      <alignment horizontal="right"/>
    </xf>
    <xf numFmtId="0" fontId="3" fillId="0" borderId="16" xfId="1" quotePrefix="1" applyFont="1" applyBorder="1" applyAlignment="1">
      <alignment horizontal="right"/>
    </xf>
    <xf numFmtId="0" fontId="25" fillId="0" borderId="0" xfId="1" applyFont="1" applyBorder="1" applyAlignment="1">
      <alignment horizontal="left"/>
    </xf>
    <xf numFmtId="0" fontId="2" fillId="0" borderId="17" xfId="1" applyFont="1" applyBorder="1" applyAlignment="1">
      <alignment horizontal="right"/>
    </xf>
    <xf numFmtId="0" fontId="2" fillId="0" borderId="18" xfId="1" applyFont="1" applyBorder="1" applyAlignment="1">
      <alignment horizontal="center"/>
    </xf>
    <xf numFmtId="0" fontId="2" fillId="0" borderId="18" xfId="1" applyFont="1" applyBorder="1"/>
    <xf numFmtId="166" fontId="2" fillId="0" borderId="18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/>
    </xf>
    <xf numFmtId="165" fontId="2" fillId="0" borderId="19" xfId="1" applyNumberFormat="1" applyFont="1" applyFill="1" applyBorder="1" applyAlignment="1">
      <alignment horizontal="right"/>
    </xf>
    <xf numFmtId="0" fontId="3" fillId="0" borderId="20" xfId="1" applyFont="1" applyBorder="1" applyAlignment="1">
      <alignment horizontal="right"/>
    </xf>
    <xf numFmtId="0" fontId="3" fillId="0" borderId="20" xfId="1" applyFont="1" applyBorder="1" applyAlignment="1">
      <alignment horizontal="center"/>
    </xf>
    <xf numFmtId="0" fontId="3" fillId="0" borderId="20" xfId="1" applyFont="1" applyBorder="1"/>
    <xf numFmtId="0" fontId="3" fillId="0" borderId="20" xfId="1" applyFont="1" applyFill="1" applyBorder="1" applyAlignment="1">
      <alignment horizontal="center"/>
    </xf>
    <xf numFmtId="3" fontId="3" fillId="0" borderId="20" xfId="1" applyNumberFormat="1" applyFont="1" applyFill="1" applyBorder="1" applyAlignment="1">
      <alignment horizontal="center"/>
    </xf>
    <xf numFmtId="3" fontId="1" fillId="0" borderId="20" xfId="1" applyNumberFormat="1" applyFill="1" applyBorder="1"/>
    <xf numFmtId="3" fontId="13" fillId="0" borderId="4" xfId="1" applyNumberFormat="1" applyFont="1" applyFill="1" applyBorder="1" applyAlignment="1">
      <alignment horizontal="right"/>
    </xf>
    <xf numFmtId="3" fontId="28" fillId="0" borderId="1" xfId="2" applyNumberFormat="1" applyFont="1" applyFill="1" applyBorder="1" applyAlignment="1">
      <alignment horizontal="right"/>
    </xf>
    <xf numFmtId="3" fontId="8" fillId="0" borderId="0" xfId="1" applyNumberFormat="1" applyFont="1" applyBorder="1" applyAlignment="1">
      <alignment horizontal="right"/>
    </xf>
    <xf numFmtId="3" fontId="11" fillId="0" borderId="4" xfId="1" applyNumberFormat="1" applyFont="1" applyFill="1" applyBorder="1" applyAlignment="1">
      <alignment horizontal="right"/>
    </xf>
    <xf numFmtId="0" fontId="12" fillId="0" borderId="4" xfId="1" applyFont="1" applyBorder="1" applyAlignment="1">
      <alignment horizontal="left" vertical="top" wrapText="1"/>
    </xf>
    <xf numFmtId="3" fontId="8" fillId="3" borderId="0" xfId="1" applyNumberFormat="1" applyFont="1" applyFill="1" applyBorder="1" applyAlignment="1">
      <alignment horizontal="left"/>
    </xf>
    <xf numFmtId="3" fontId="8" fillId="3" borderId="0" xfId="1" applyNumberFormat="1" applyFont="1" applyFill="1" applyBorder="1" applyAlignment="1">
      <alignment horizontal="right"/>
    </xf>
    <xf numFmtId="0" fontId="3" fillId="3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8" fillId="0" borderId="4" xfId="2" applyFont="1" applyFill="1" applyBorder="1" applyAlignment="1">
      <alignment horizontal="left" wrapText="1"/>
    </xf>
    <xf numFmtId="0" fontId="14" fillId="0" borderId="4" xfId="1" applyFont="1" applyFill="1" applyBorder="1" applyAlignment="1">
      <alignment wrapText="1"/>
    </xf>
    <xf numFmtId="0" fontId="28" fillId="0" borderId="1" xfId="2" applyFont="1" applyFill="1" applyBorder="1" applyAlignment="1">
      <alignment horizontal="left"/>
    </xf>
    <xf numFmtId="0" fontId="14" fillId="0" borderId="1" xfId="1" applyFont="1" applyFill="1" applyBorder="1" applyAlignment="1"/>
    <xf numFmtId="0" fontId="28" fillId="0" borderId="4" xfId="2" applyFont="1" applyFill="1" applyBorder="1" applyAlignment="1">
      <alignment horizontal="left"/>
    </xf>
    <xf numFmtId="0" fontId="14" fillId="0" borderId="4" xfId="1" applyFont="1" applyFill="1" applyBorder="1" applyAlignment="1"/>
    <xf numFmtId="0" fontId="12" fillId="0" borderId="4" xfId="1" applyFont="1" applyBorder="1" applyAlignment="1">
      <alignment horizontal="left" vertical="top" wrapText="1"/>
    </xf>
    <xf numFmtId="0" fontId="28" fillId="0" borderId="0" xfId="2" applyFont="1" applyFill="1" applyBorder="1" applyAlignment="1">
      <alignment horizontal="left" wrapText="1"/>
    </xf>
    <xf numFmtId="0" fontId="14" fillId="0" borderId="0" xfId="1" applyFont="1" applyFill="1" applyBorder="1" applyAlignment="1">
      <alignment wrapText="1"/>
    </xf>
    <xf numFmtId="0" fontId="28" fillId="0" borderId="0" xfId="2" applyFont="1" applyFill="1" applyBorder="1" applyAlignment="1">
      <alignment horizontal="left"/>
    </xf>
    <xf numFmtId="0" fontId="14" fillId="0" borderId="0" xfId="1" applyFont="1" applyFill="1" applyBorder="1" applyAlignment="1"/>
    <xf numFmtId="0" fontId="5" fillId="0" borderId="0" xfId="3" applyFont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30" fillId="0" borderId="0" xfId="1" quotePrefix="1" applyFont="1" applyBorder="1" applyAlignment="1">
      <alignment horizontal="left" vertical="center"/>
    </xf>
    <xf numFmtId="0" fontId="32" fillId="5" borderId="11" xfId="3" applyFont="1" applyFill="1" applyBorder="1" applyAlignment="1">
      <alignment horizontal="left" vertical="center" wrapText="1"/>
    </xf>
    <xf numFmtId="0" fontId="32" fillId="5" borderId="4" xfId="3" applyFont="1" applyFill="1" applyBorder="1" applyAlignment="1">
      <alignment horizontal="left" vertical="center" wrapText="1"/>
    </xf>
    <xf numFmtId="49" fontId="32" fillId="4" borderId="12" xfId="3" applyNumberFormat="1" applyFont="1" applyFill="1" applyBorder="1" applyAlignment="1">
      <alignment horizontal="left" vertical="center" wrapText="1"/>
    </xf>
    <xf numFmtId="49" fontId="32" fillId="4" borderId="13" xfId="3" applyNumberFormat="1" applyFont="1" applyFill="1" applyBorder="1" applyAlignment="1">
      <alignment horizontal="left" vertical="center" wrapText="1"/>
    </xf>
    <xf numFmtId="0" fontId="31" fillId="0" borderId="15" xfId="3" applyFont="1" applyBorder="1" applyAlignment="1">
      <alignment horizontal="center" vertical="center"/>
    </xf>
    <xf numFmtId="0" fontId="31" fillId="0" borderId="2" xfId="3" applyFont="1" applyBorder="1" applyAlignment="1">
      <alignment horizontal="center" vertical="center"/>
    </xf>
    <xf numFmtId="0" fontId="31" fillId="0" borderId="3" xfId="3" applyFont="1" applyBorder="1" applyAlignment="1">
      <alignment horizontal="center" vertical="center"/>
    </xf>
  </cellXfs>
  <cellStyles count="5">
    <cellStyle name="Normální" xfId="0" builtinId="0"/>
    <cellStyle name="Normální 2" xfId="1" xr:uid="{00000000-0005-0000-0000-000001000000}"/>
    <cellStyle name="Normální 3" xfId="3" xr:uid="{00000000-0005-0000-0000-000002000000}"/>
    <cellStyle name="normální_D11-SGGT" xfId="2" xr:uid="{00000000-0005-0000-0000-000003000000}"/>
    <cellStyle name="Styl 1" xfId="4" xr:uid="{00000000-0005-0000-0000-000004000000}"/>
  </cellStyles>
  <dxfs count="0"/>
  <tableStyles count="0" defaultTableStyle="TableStyleMedium2" defaultPivotStyle="PivotStyleLight16"/>
  <colors>
    <mruColors>
      <color rgb="FF33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"/>
  <sheetViews>
    <sheetView view="pageBreakPreview" zoomScale="90" zoomScaleNormal="100" zoomScaleSheetLayoutView="90" workbookViewId="0">
      <selection activeCell="I12" sqref="I10:I12"/>
    </sheetView>
  </sheetViews>
  <sheetFormatPr defaultRowHeight="15" x14ac:dyDescent="0.25"/>
  <cols>
    <col min="1" max="1" width="5.140625" customWidth="1"/>
    <col min="2" max="2" width="5.28515625" customWidth="1"/>
    <col min="3" max="3" width="46.42578125" customWidth="1"/>
    <col min="6" max="6" width="8.5703125" customWidth="1"/>
    <col min="7" max="7" width="8" customWidth="1"/>
    <col min="8" max="8" width="9.42578125" customWidth="1"/>
    <col min="9" max="9" width="8.85546875" customWidth="1"/>
    <col min="10" max="10" width="13" customWidth="1"/>
  </cols>
  <sheetData>
    <row r="1" spans="1:10" x14ac:dyDescent="0.25">
      <c r="A1" s="79"/>
      <c r="B1" s="3"/>
      <c r="C1" s="8"/>
      <c r="D1" s="578" t="s">
        <v>0</v>
      </c>
      <c r="E1" s="578"/>
      <c r="F1" s="8"/>
      <c r="G1" s="2"/>
      <c r="H1" s="80"/>
      <c r="I1" s="4"/>
      <c r="J1" s="81"/>
    </row>
    <row r="2" spans="1:10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</row>
    <row r="3" spans="1:10" ht="15.75" customHeight="1" x14ac:dyDescent="0.25">
      <c r="A3" s="580" t="s">
        <v>2</v>
      </c>
      <c r="B3" s="580"/>
      <c r="C3" s="580"/>
      <c r="D3" s="580"/>
      <c r="E3" s="580"/>
      <c r="F3" s="580"/>
      <c r="G3" s="580"/>
      <c r="H3" s="580"/>
      <c r="I3" s="580"/>
      <c r="J3" s="580"/>
    </row>
    <row r="4" spans="1:10" ht="15.75" customHeight="1" x14ac:dyDescent="0.25">
      <c r="A4" s="581" t="s">
        <v>87</v>
      </c>
      <c r="B4" s="581"/>
      <c r="C4" s="581"/>
      <c r="D4" s="581"/>
      <c r="E4" s="581"/>
      <c r="F4" s="581"/>
      <c r="G4" s="581"/>
      <c r="H4" s="581"/>
      <c r="I4" s="581"/>
      <c r="J4" s="581"/>
    </row>
    <row r="5" spans="1:10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</row>
    <row r="6" spans="1:10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</row>
    <row r="7" spans="1:10" x14ac:dyDescent="0.25">
      <c r="A7" s="30"/>
      <c r="B7" s="3"/>
      <c r="C7" s="8"/>
      <c r="D7" s="8"/>
      <c r="E7" s="8"/>
      <c r="F7" s="8"/>
      <c r="G7" s="87"/>
      <c r="H7" s="2"/>
      <c r="I7" s="4"/>
      <c r="J7" s="82"/>
    </row>
    <row r="8" spans="1:10" x14ac:dyDescent="0.25">
      <c r="A8" s="84" t="s">
        <v>10</v>
      </c>
      <c r="B8" s="5"/>
      <c r="C8" s="6" t="s">
        <v>11</v>
      </c>
      <c r="D8" s="7"/>
      <c r="E8" s="8"/>
      <c r="F8" s="8"/>
      <c r="G8" s="88"/>
      <c r="H8" s="9"/>
      <c r="I8" s="4"/>
      <c r="J8" s="89"/>
    </row>
    <row r="9" spans="1:10" x14ac:dyDescent="0.25">
      <c r="A9" s="90"/>
      <c r="B9" s="10"/>
      <c r="C9" s="11" t="s">
        <v>12</v>
      </c>
      <c r="D9" s="12"/>
      <c r="E9" s="13"/>
      <c r="F9" s="14"/>
      <c r="G9" s="91"/>
      <c r="H9" s="15"/>
      <c r="I9" s="89"/>
      <c r="J9" s="89"/>
    </row>
    <row r="10" spans="1:10" x14ac:dyDescent="0.25">
      <c r="A10" s="92"/>
      <c r="B10" s="39">
        <v>1</v>
      </c>
      <c r="C10" s="40" t="s">
        <v>196</v>
      </c>
      <c r="D10" s="41"/>
      <c r="E10" s="41"/>
      <c r="F10" s="41"/>
      <c r="G10" s="131">
        <v>72</v>
      </c>
      <c r="H10" s="42" t="s">
        <v>13</v>
      </c>
      <c r="I10" s="132"/>
      <c r="J10" s="276">
        <f t="shared" ref="J10" si="0">G10*(I10)</f>
        <v>0</v>
      </c>
    </row>
    <row r="11" spans="1:10" x14ac:dyDescent="0.25">
      <c r="A11" s="12"/>
      <c r="B11" s="16"/>
      <c r="C11" s="11" t="s">
        <v>14</v>
      </c>
      <c r="D11" s="18"/>
      <c r="E11" s="19"/>
      <c r="F11" s="18"/>
      <c r="G11" s="91"/>
      <c r="H11" s="20"/>
      <c r="I11" s="89"/>
      <c r="J11" s="93"/>
    </row>
    <row r="12" spans="1:10" x14ac:dyDescent="0.25">
      <c r="A12" s="12"/>
      <c r="B12" s="43">
        <v>8</v>
      </c>
      <c r="C12" s="44" t="s">
        <v>180</v>
      </c>
      <c r="D12" s="45"/>
      <c r="E12" s="45"/>
      <c r="F12" s="45"/>
      <c r="G12" s="138">
        <v>9</v>
      </c>
      <c r="H12" s="46" t="s">
        <v>16</v>
      </c>
      <c r="I12" s="139"/>
      <c r="J12" s="182">
        <f>G12*(I12)</f>
        <v>0</v>
      </c>
    </row>
    <row r="13" spans="1:10" x14ac:dyDescent="0.25">
      <c r="A13" s="12"/>
      <c r="B13" s="47">
        <v>10</v>
      </c>
      <c r="C13" s="48" t="s">
        <v>181</v>
      </c>
      <c r="D13" s="49"/>
      <c r="E13" s="49"/>
      <c r="F13" s="49"/>
      <c r="G13" s="141">
        <v>1</v>
      </c>
      <c r="H13" s="50" t="s">
        <v>17</v>
      </c>
      <c r="I13" s="142">
        <v>15000</v>
      </c>
      <c r="J13" s="143">
        <f>G13*(I13)</f>
        <v>15000</v>
      </c>
    </row>
    <row r="14" spans="1:10" x14ac:dyDescent="0.25">
      <c r="A14" s="12"/>
      <c r="B14" s="47">
        <v>13</v>
      </c>
      <c r="C14" s="17" t="s">
        <v>153</v>
      </c>
      <c r="D14" s="52"/>
      <c r="E14" s="52"/>
      <c r="F14" s="52"/>
      <c r="G14" s="144">
        <v>72</v>
      </c>
      <c r="H14" s="53" t="s">
        <v>18</v>
      </c>
      <c r="I14" s="145"/>
      <c r="J14" s="150">
        <f t="shared" ref="J14:J16" si="1">G14*(I14)</f>
        <v>0</v>
      </c>
    </row>
    <row r="15" spans="1:10" x14ac:dyDescent="0.25">
      <c r="A15" s="12"/>
      <c r="B15" s="47">
        <v>14</v>
      </c>
      <c r="C15" s="51" t="s">
        <v>19</v>
      </c>
      <c r="D15" s="52"/>
      <c r="E15" s="52"/>
      <c r="F15" s="52"/>
      <c r="G15" s="144">
        <v>72</v>
      </c>
      <c r="H15" s="53" t="s">
        <v>18</v>
      </c>
      <c r="I15" s="145"/>
      <c r="J15" s="150">
        <f t="shared" si="1"/>
        <v>0</v>
      </c>
    </row>
    <row r="16" spans="1:10" x14ac:dyDescent="0.25">
      <c r="A16" s="12"/>
      <c r="B16" s="47">
        <v>16</v>
      </c>
      <c r="C16" s="51" t="s">
        <v>20</v>
      </c>
      <c r="D16" s="52"/>
      <c r="E16" s="52"/>
      <c r="F16" s="52"/>
      <c r="G16" s="574">
        <v>1</v>
      </c>
      <c r="H16" s="66" t="s">
        <v>17</v>
      </c>
      <c r="I16" s="147"/>
      <c r="J16" s="150">
        <f t="shared" si="1"/>
        <v>0</v>
      </c>
    </row>
    <row r="17" spans="1:10" x14ac:dyDescent="0.25">
      <c r="A17" s="12"/>
      <c r="B17" s="47">
        <v>17</v>
      </c>
      <c r="C17" s="55" t="s">
        <v>89</v>
      </c>
      <c r="D17" s="56"/>
      <c r="E17" s="56"/>
      <c r="F17" s="56"/>
      <c r="G17" s="141">
        <v>1</v>
      </c>
      <c r="H17" s="50" t="s">
        <v>17</v>
      </c>
      <c r="I17" s="142">
        <v>20000</v>
      </c>
      <c r="J17" s="143">
        <f>G17*(I17)</f>
        <v>20000</v>
      </c>
    </row>
    <row r="18" spans="1:10" x14ac:dyDescent="0.25">
      <c r="A18" s="12"/>
      <c r="B18" s="166"/>
      <c r="C18" s="11" t="s">
        <v>22</v>
      </c>
      <c r="D18" s="7"/>
      <c r="E18" s="7"/>
      <c r="F18" s="7"/>
      <c r="G18" s="94"/>
      <c r="H18" s="2"/>
      <c r="I18" s="95"/>
      <c r="J18" s="93"/>
    </row>
    <row r="19" spans="1:10" x14ac:dyDescent="0.25">
      <c r="A19" s="12"/>
      <c r="B19" s="43">
        <v>18</v>
      </c>
      <c r="C19" s="57" t="s">
        <v>23</v>
      </c>
      <c r="D19" s="58"/>
      <c r="E19" s="58"/>
      <c r="F19" s="59"/>
      <c r="G19" s="138">
        <v>9</v>
      </c>
      <c r="H19" s="25" t="s">
        <v>24</v>
      </c>
      <c r="I19" s="139"/>
      <c r="J19" s="182">
        <f t="shared" ref="J19:J21" si="2">G19*(I19)</f>
        <v>0</v>
      </c>
    </row>
    <row r="20" spans="1:10" x14ac:dyDescent="0.25">
      <c r="A20" s="12"/>
      <c r="B20" s="47">
        <v>22</v>
      </c>
      <c r="C20" s="60" t="s">
        <v>25</v>
      </c>
      <c r="D20" s="61"/>
      <c r="E20" s="61"/>
      <c r="F20" s="62"/>
      <c r="G20" s="148">
        <v>2</v>
      </c>
      <c r="H20" s="63" t="s">
        <v>24</v>
      </c>
      <c r="I20" s="146"/>
      <c r="J20" s="150">
        <f t="shared" si="2"/>
        <v>0</v>
      </c>
    </row>
    <row r="21" spans="1:10" x14ac:dyDescent="0.25">
      <c r="A21" s="12"/>
      <c r="B21" s="47">
        <v>23</v>
      </c>
      <c r="C21" s="60" t="s">
        <v>26</v>
      </c>
      <c r="D21" s="61"/>
      <c r="E21" s="61"/>
      <c r="F21" s="62"/>
      <c r="G21" s="150">
        <v>1</v>
      </c>
      <c r="H21" s="63" t="s">
        <v>17</v>
      </c>
      <c r="I21" s="146"/>
      <c r="J21" s="150">
        <f t="shared" si="2"/>
        <v>0</v>
      </c>
    </row>
    <row r="22" spans="1:10" x14ac:dyDescent="0.25">
      <c r="A22" s="97"/>
      <c r="B22" s="76"/>
      <c r="C22" s="98" t="s">
        <v>27</v>
      </c>
      <c r="D22" s="27" t="s">
        <v>28</v>
      </c>
      <c r="E22" s="28"/>
      <c r="F22" s="99"/>
      <c r="G22" s="100"/>
      <c r="H22" s="101"/>
      <c r="I22" s="31"/>
      <c r="J22" s="102">
        <f>SUM(J10:J10,J12:J17,J19:J21)</f>
        <v>35000</v>
      </c>
    </row>
    <row r="23" spans="1:10" x14ac:dyDescent="0.25">
      <c r="A23" s="103" t="s">
        <v>29</v>
      </c>
      <c r="B23" s="22"/>
      <c r="C23" s="6" t="s">
        <v>30</v>
      </c>
      <c r="D23" s="7"/>
      <c r="E23" s="7"/>
      <c r="F23" s="7"/>
      <c r="G23" s="94"/>
      <c r="H23" s="2"/>
      <c r="I23" s="95"/>
      <c r="J23" s="93"/>
    </row>
    <row r="24" spans="1:10" x14ac:dyDescent="0.25">
      <c r="A24" s="104"/>
      <c r="B24" s="25">
        <v>24</v>
      </c>
      <c r="C24" s="64" t="s">
        <v>93</v>
      </c>
      <c r="D24" s="65"/>
      <c r="E24" s="65"/>
      <c r="F24" s="65"/>
      <c r="G24" s="138">
        <v>9</v>
      </c>
      <c r="H24" s="25" t="s">
        <v>32</v>
      </c>
      <c r="I24" s="139"/>
      <c r="J24" s="182">
        <f t="shared" ref="J24:J25" si="3">G24*(I24)</f>
        <v>0</v>
      </c>
    </row>
    <row r="25" spans="1:10" x14ac:dyDescent="0.25">
      <c r="A25" s="104"/>
      <c r="B25" s="66">
        <v>30</v>
      </c>
      <c r="C25" s="67" t="s">
        <v>33</v>
      </c>
      <c r="D25" s="68"/>
      <c r="E25" s="68"/>
      <c r="F25" s="68"/>
      <c r="G25" s="144">
        <v>2</v>
      </c>
      <c r="H25" s="66" t="s">
        <v>32</v>
      </c>
      <c r="I25" s="145"/>
      <c r="J25" s="150">
        <f t="shared" si="3"/>
        <v>0</v>
      </c>
    </row>
    <row r="26" spans="1:10" x14ac:dyDescent="0.25">
      <c r="A26" s="104"/>
      <c r="B26" s="66">
        <v>33</v>
      </c>
      <c r="C26" s="67" t="s">
        <v>34</v>
      </c>
      <c r="D26" s="68"/>
      <c r="E26" s="68"/>
      <c r="F26" s="68"/>
      <c r="G26" s="151">
        <v>1</v>
      </c>
      <c r="H26" s="63" t="s">
        <v>17</v>
      </c>
      <c r="I26" s="145"/>
      <c r="J26" s="150">
        <f>G26*(I26)</f>
        <v>0</v>
      </c>
    </row>
    <row r="27" spans="1:10" x14ac:dyDescent="0.25">
      <c r="A27" s="30"/>
      <c r="B27" s="76"/>
      <c r="C27" s="152" t="s">
        <v>36</v>
      </c>
      <c r="D27" s="153" t="s">
        <v>28</v>
      </c>
      <c r="E27" s="154"/>
      <c r="F27" s="155"/>
      <c r="G27" s="156"/>
      <c r="H27" s="157"/>
      <c r="I27" s="158"/>
      <c r="J27" s="159">
        <f>SUM(J24:J26)</f>
        <v>0</v>
      </c>
    </row>
    <row r="28" spans="1:10" x14ac:dyDescent="0.25">
      <c r="A28" s="103" t="s">
        <v>37</v>
      </c>
      <c r="B28" s="23"/>
      <c r="C28" s="24" t="s">
        <v>38</v>
      </c>
      <c r="D28" s="7"/>
      <c r="E28" s="7"/>
      <c r="F28" s="7"/>
      <c r="G28" s="94"/>
      <c r="H28" s="2"/>
      <c r="I28" s="95"/>
      <c r="J28" s="93"/>
    </row>
    <row r="29" spans="1:10" x14ac:dyDescent="0.25">
      <c r="A29" s="90"/>
      <c r="B29" s="69">
        <v>34</v>
      </c>
      <c r="C29" s="70" t="s">
        <v>39</v>
      </c>
      <c r="D29" s="71"/>
      <c r="E29" s="71"/>
      <c r="F29" s="71"/>
      <c r="G29" s="160">
        <v>33</v>
      </c>
      <c r="H29" s="72" t="s">
        <v>24</v>
      </c>
      <c r="I29" s="140"/>
      <c r="J29" s="182">
        <f t="shared" ref="J29:J31" si="4">G29*(I29)</f>
        <v>0</v>
      </c>
    </row>
    <row r="30" spans="1:10" x14ac:dyDescent="0.25">
      <c r="A30" s="90"/>
      <c r="B30" s="73">
        <v>35</v>
      </c>
      <c r="C30" s="74" t="s">
        <v>40</v>
      </c>
      <c r="D30" s="75"/>
      <c r="E30" s="75"/>
      <c r="F30" s="75"/>
      <c r="G30" s="148">
        <v>33</v>
      </c>
      <c r="H30" s="63" t="s">
        <v>24</v>
      </c>
      <c r="I30" s="146"/>
      <c r="J30" s="150">
        <f t="shared" si="4"/>
        <v>0</v>
      </c>
    </row>
    <row r="31" spans="1:10" x14ac:dyDescent="0.25">
      <c r="A31" s="90"/>
      <c r="B31" s="73">
        <v>36</v>
      </c>
      <c r="C31" s="60" t="s">
        <v>41</v>
      </c>
      <c r="D31" s="75"/>
      <c r="E31" s="75"/>
      <c r="F31" s="75"/>
      <c r="G31" s="571">
        <v>1</v>
      </c>
      <c r="H31" s="63" t="s">
        <v>17</v>
      </c>
      <c r="I31" s="161"/>
      <c r="J31" s="150">
        <f t="shared" si="4"/>
        <v>0</v>
      </c>
    </row>
    <row r="32" spans="1:10" x14ac:dyDescent="0.25">
      <c r="A32" s="97"/>
      <c r="B32" s="76"/>
      <c r="C32" s="152" t="s">
        <v>42</v>
      </c>
      <c r="D32" s="153" t="s">
        <v>28</v>
      </c>
      <c r="E32" s="154"/>
      <c r="F32" s="155"/>
      <c r="G32" s="156"/>
      <c r="H32" s="157"/>
      <c r="I32" s="158"/>
      <c r="J32" s="159">
        <f>SUM(J29:J31)</f>
        <v>0</v>
      </c>
    </row>
    <row r="33" spans="1:10" x14ac:dyDescent="0.25">
      <c r="A33" s="103" t="s">
        <v>43</v>
      </c>
      <c r="B33" s="22"/>
      <c r="C33" s="24" t="s">
        <v>44</v>
      </c>
      <c r="D33" s="7"/>
      <c r="E33" s="7"/>
      <c r="F33" s="7"/>
      <c r="G33" s="94"/>
      <c r="H33" s="2"/>
      <c r="I33" s="95"/>
      <c r="J33" s="93"/>
    </row>
    <row r="34" spans="1:10" x14ac:dyDescent="0.25">
      <c r="A34" s="90"/>
      <c r="B34" s="69">
        <v>52</v>
      </c>
      <c r="C34" s="70" t="s">
        <v>110</v>
      </c>
      <c r="D34" s="71"/>
      <c r="E34" s="71"/>
      <c r="F34" s="71"/>
      <c r="G34" s="160">
        <v>5400</v>
      </c>
      <c r="H34" s="72" t="s">
        <v>18</v>
      </c>
      <c r="I34" s="140"/>
      <c r="J34" s="182">
        <f>G34*(I34)</f>
        <v>0</v>
      </c>
    </row>
    <row r="35" spans="1:10" x14ac:dyDescent="0.25">
      <c r="A35" s="90"/>
      <c r="B35" s="73">
        <v>53</v>
      </c>
      <c r="C35" s="60" t="s">
        <v>46</v>
      </c>
      <c r="D35" s="75"/>
      <c r="E35" s="75"/>
      <c r="F35" s="75"/>
      <c r="G35" s="148">
        <v>1</v>
      </c>
      <c r="H35" s="63" t="s">
        <v>17</v>
      </c>
      <c r="I35" s="146"/>
      <c r="J35" s="150">
        <f>G35*(I35)</f>
        <v>0</v>
      </c>
    </row>
    <row r="36" spans="1:10" x14ac:dyDescent="0.25">
      <c r="A36" s="90"/>
      <c r="B36" s="73">
        <v>54</v>
      </c>
      <c r="C36" s="60" t="s">
        <v>47</v>
      </c>
      <c r="D36" s="75"/>
      <c r="E36" s="75"/>
      <c r="F36" s="75"/>
      <c r="G36" s="571">
        <v>1</v>
      </c>
      <c r="H36" s="63" t="s">
        <v>17</v>
      </c>
      <c r="I36" s="161"/>
      <c r="J36" s="150">
        <f>G36*(I36)</f>
        <v>0</v>
      </c>
    </row>
    <row r="37" spans="1:10" x14ac:dyDescent="0.25">
      <c r="A37" s="97"/>
      <c r="B37" s="76"/>
      <c r="C37" s="152" t="s">
        <v>48</v>
      </c>
      <c r="D37" s="153" t="s">
        <v>28</v>
      </c>
      <c r="E37" s="154"/>
      <c r="F37" s="155"/>
      <c r="G37" s="156"/>
      <c r="H37" s="157"/>
      <c r="I37" s="158"/>
      <c r="J37" s="159">
        <f>SUM(J34:J36)</f>
        <v>0</v>
      </c>
    </row>
    <row r="38" spans="1:10" x14ac:dyDescent="0.25">
      <c r="A38" s="103" t="s">
        <v>49</v>
      </c>
      <c r="B38" s="22"/>
      <c r="C38" s="24" t="s">
        <v>50</v>
      </c>
      <c r="D38" s="7"/>
      <c r="E38" s="7"/>
      <c r="F38" s="7"/>
      <c r="G38" s="91"/>
      <c r="H38" s="2"/>
      <c r="I38" s="95"/>
      <c r="J38" s="267"/>
    </row>
    <row r="39" spans="1:10" x14ac:dyDescent="0.25">
      <c r="A39" s="90"/>
      <c r="B39" s="43">
        <v>55</v>
      </c>
      <c r="C39" s="162" t="s">
        <v>51</v>
      </c>
      <c r="D39" s="45"/>
      <c r="E39" s="45"/>
      <c r="F39" s="45"/>
      <c r="G39" s="138">
        <v>1</v>
      </c>
      <c r="H39" s="25" t="s">
        <v>52</v>
      </c>
      <c r="I39" s="139"/>
      <c r="J39" s="182">
        <f t="shared" ref="J39:J49" si="5">G39*(I39)</f>
        <v>0</v>
      </c>
    </row>
    <row r="40" spans="1:10" x14ac:dyDescent="0.25">
      <c r="A40" s="90"/>
      <c r="B40" s="47">
        <v>56</v>
      </c>
      <c r="C40" s="67" t="s">
        <v>165</v>
      </c>
      <c r="D40" s="52"/>
      <c r="E40" s="52"/>
      <c r="F40" s="52"/>
      <c r="G40" s="144">
        <v>1</v>
      </c>
      <c r="H40" s="66" t="s">
        <v>52</v>
      </c>
      <c r="I40" s="145"/>
      <c r="J40" s="150">
        <f t="shared" si="5"/>
        <v>0</v>
      </c>
    </row>
    <row r="41" spans="1:10" x14ac:dyDescent="0.25">
      <c r="A41" s="90"/>
      <c r="B41" s="47">
        <v>57</v>
      </c>
      <c r="C41" s="67" t="s">
        <v>53</v>
      </c>
      <c r="D41" s="52"/>
      <c r="E41" s="52"/>
      <c r="F41" s="52"/>
      <c r="G41" s="144">
        <v>1</v>
      </c>
      <c r="H41" s="63" t="s">
        <v>17</v>
      </c>
      <c r="I41" s="145"/>
      <c r="J41" s="150">
        <f t="shared" si="5"/>
        <v>0</v>
      </c>
    </row>
    <row r="42" spans="1:10" x14ac:dyDescent="0.25">
      <c r="A42" s="90"/>
      <c r="B42" s="47">
        <v>58</v>
      </c>
      <c r="C42" s="203" t="s">
        <v>54</v>
      </c>
      <c r="D42" s="75"/>
      <c r="E42" s="75"/>
      <c r="F42" s="75"/>
      <c r="G42" s="148">
        <v>1</v>
      </c>
      <c r="H42" s="63" t="s">
        <v>17</v>
      </c>
      <c r="I42" s="145"/>
      <c r="J42" s="150">
        <f t="shared" si="5"/>
        <v>0</v>
      </c>
    </row>
    <row r="43" spans="1:10" x14ac:dyDescent="0.25">
      <c r="A43" s="90"/>
      <c r="B43" s="47">
        <v>61</v>
      </c>
      <c r="C43" s="548" t="s">
        <v>55</v>
      </c>
      <c r="D43" s="75"/>
      <c r="E43" s="75"/>
      <c r="F43" s="75"/>
      <c r="G43" s="148">
        <v>1</v>
      </c>
      <c r="H43" s="63" t="s">
        <v>17</v>
      </c>
      <c r="I43" s="145"/>
      <c r="J43" s="150">
        <f t="shared" si="5"/>
        <v>0</v>
      </c>
    </row>
    <row r="44" spans="1:10" x14ac:dyDescent="0.25">
      <c r="A44" s="90"/>
      <c r="B44" s="47">
        <v>62</v>
      </c>
      <c r="C44" s="277" t="s">
        <v>57</v>
      </c>
      <c r="D44" s="52"/>
      <c r="E44" s="52"/>
      <c r="F44" s="52"/>
      <c r="G44" s="144">
        <v>1</v>
      </c>
      <c r="H44" s="63" t="s">
        <v>17</v>
      </c>
      <c r="I44" s="145"/>
      <c r="J44" s="150">
        <f t="shared" si="5"/>
        <v>0</v>
      </c>
    </row>
    <row r="45" spans="1:10" x14ac:dyDescent="0.25">
      <c r="A45" s="90"/>
      <c r="B45" s="47">
        <v>63</v>
      </c>
      <c r="C45" s="277" t="s">
        <v>58</v>
      </c>
      <c r="D45" s="52"/>
      <c r="E45" s="52"/>
      <c r="F45" s="52"/>
      <c r="G45" s="144">
        <v>1</v>
      </c>
      <c r="H45" s="66" t="s">
        <v>17</v>
      </c>
      <c r="I45" s="145"/>
      <c r="J45" s="150">
        <f t="shared" si="5"/>
        <v>0</v>
      </c>
    </row>
    <row r="46" spans="1:10" x14ac:dyDescent="0.25">
      <c r="A46" s="90"/>
      <c r="B46" s="47">
        <v>64</v>
      </c>
      <c r="C46" s="67" t="s">
        <v>59</v>
      </c>
      <c r="D46" s="52"/>
      <c r="E46" s="52"/>
      <c r="F46" s="52"/>
      <c r="G46" s="144">
        <v>1</v>
      </c>
      <c r="H46" s="66" t="s">
        <v>17</v>
      </c>
      <c r="I46" s="145"/>
      <c r="J46" s="150">
        <f t="shared" si="5"/>
        <v>0</v>
      </c>
    </row>
    <row r="47" spans="1:10" x14ac:dyDescent="0.25">
      <c r="A47" s="90"/>
      <c r="B47" s="47">
        <v>65</v>
      </c>
      <c r="C47" s="67" t="s">
        <v>60</v>
      </c>
      <c r="D47" s="52"/>
      <c r="E47" s="52"/>
      <c r="F47" s="52"/>
      <c r="G47" s="144">
        <v>1</v>
      </c>
      <c r="H47" s="66" t="s">
        <v>17</v>
      </c>
      <c r="I47" s="145"/>
      <c r="J47" s="150">
        <f t="shared" si="5"/>
        <v>0</v>
      </c>
    </row>
    <row r="48" spans="1:10" x14ac:dyDescent="0.25">
      <c r="A48" s="90"/>
      <c r="B48" s="47">
        <v>67</v>
      </c>
      <c r="C48" s="67" t="s">
        <v>61</v>
      </c>
      <c r="D48" s="52"/>
      <c r="E48" s="52"/>
      <c r="F48" s="52"/>
      <c r="G48" s="144">
        <v>1</v>
      </c>
      <c r="H48" s="63" t="s">
        <v>17</v>
      </c>
      <c r="I48" s="145"/>
      <c r="J48" s="150">
        <f t="shared" si="5"/>
        <v>0</v>
      </c>
    </row>
    <row r="49" spans="1:10" x14ac:dyDescent="0.25">
      <c r="A49" s="90"/>
      <c r="B49" s="47">
        <v>68</v>
      </c>
      <c r="C49" s="277" t="s">
        <v>154</v>
      </c>
      <c r="D49" s="52"/>
      <c r="E49" s="52"/>
      <c r="F49" s="52"/>
      <c r="G49" s="144">
        <v>1</v>
      </c>
      <c r="H49" s="66" t="s">
        <v>56</v>
      </c>
      <c r="I49" s="145"/>
      <c r="J49" s="150">
        <f t="shared" si="5"/>
        <v>0</v>
      </c>
    </row>
    <row r="50" spans="1:10" x14ac:dyDescent="0.25">
      <c r="A50" s="97"/>
      <c r="B50" s="76"/>
      <c r="C50" s="98" t="s">
        <v>62</v>
      </c>
      <c r="D50" s="27" t="s">
        <v>28</v>
      </c>
      <c r="E50" s="28"/>
      <c r="F50" s="99"/>
      <c r="G50" s="108"/>
      <c r="H50" s="3"/>
      <c r="I50" s="109"/>
      <c r="J50" s="102">
        <f>SUM(J39:J49)</f>
        <v>0</v>
      </c>
    </row>
    <row r="51" spans="1:10" x14ac:dyDescent="0.25">
      <c r="A51" s="30"/>
      <c r="B51" s="21" t="s">
        <v>92</v>
      </c>
      <c r="C51" s="26"/>
      <c r="D51" s="27"/>
      <c r="E51" s="28"/>
      <c r="F51" s="99"/>
      <c r="G51" s="110"/>
      <c r="H51" s="29"/>
      <c r="I51" s="95"/>
      <c r="J51" s="111"/>
    </row>
    <row r="52" spans="1:10" x14ac:dyDescent="0.25">
      <c r="A52" s="84"/>
      <c r="B52" s="85"/>
      <c r="C52" s="7" t="s">
        <v>63</v>
      </c>
      <c r="D52" s="7"/>
      <c r="E52" s="7"/>
      <c r="F52" s="7"/>
      <c r="G52" s="112"/>
      <c r="H52" s="85"/>
      <c r="I52" s="86"/>
      <c r="J52" s="113">
        <f>SUM(J50)+J37+J32+J27+J22</f>
        <v>35000</v>
      </c>
    </row>
    <row r="53" spans="1:10" x14ac:dyDescent="0.25">
      <c r="A53" s="30"/>
      <c r="B53" s="3"/>
      <c r="C53" s="8"/>
      <c r="D53" s="8"/>
      <c r="E53" s="8"/>
      <c r="F53" s="8"/>
      <c r="G53" s="2"/>
      <c r="H53" s="3"/>
      <c r="I53" s="4"/>
      <c r="J53" s="33"/>
    </row>
    <row r="54" spans="1:10" x14ac:dyDescent="0.25">
      <c r="A54" s="114"/>
      <c r="B54" s="3"/>
      <c r="C54" s="8"/>
      <c r="D54" s="8"/>
      <c r="E54" s="8"/>
      <c r="F54" s="8"/>
      <c r="G54" s="2"/>
      <c r="H54" s="3"/>
      <c r="I54" s="4"/>
      <c r="J54" s="33"/>
    </row>
    <row r="55" spans="1:10" x14ac:dyDescent="0.25">
      <c r="A55" s="30"/>
      <c r="B55" s="3"/>
      <c r="C55" s="8"/>
      <c r="D55" s="8"/>
      <c r="E55" s="8"/>
      <c r="F55" s="8"/>
      <c r="G55" s="2"/>
      <c r="H55" s="3"/>
      <c r="I55" s="4"/>
      <c r="J55" s="33"/>
    </row>
    <row r="56" spans="1:10" x14ac:dyDescent="0.25">
      <c r="A56" s="30"/>
      <c r="B56" s="3"/>
      <c r="C56" s="8"/>
      <c r="D56" s="8"/>
      <c r="E56" s="8"/>
      <c r="F56" s="8"/>
      <c r="G56" s="115"/>
      <c r="H56" s="116"/>
      <c r="I56" s="36"/>
      <c r="J56" s="36"/>
    </row>
    <row r="57" spans="1:10" x14ac:dyDescent="0.25">
      <c r="A57" s="30"/>
      <c r="B57" s="23"/>
      <c r="C57" s="32"/>
      <c r="D57" s="8"/>
      <c r="E57" s="8"/>
      <c r="F57" s="8"/>
      <c r="G57" s="33"/>
      <c r="H57" s="33"/>
      <c r="I57" s="33"/>
      <c r="J57" s="33"/>
    </row>
    <row r="58" spans="1:10" x14ac:dyDescent="0.25">
      <c r="A58" s="30"/>
      <c r="B58" s="23"/>
      <c r="C58" s="32"/>
      <c r="D58" s="8"/>
      <c r="E58" s="8"/>
      <c r="F58" s="8"/>
      <c r="G58" s="33"/>
      <c r="H58" s="33"/>
      <c r="I58" s="33"/>
      <c r="J58" s="33"/>
    </row>
    <row r="59" spans="1:10" x14ac:dyDescent="0.25">
      <c r="A59" s="97"/>
      <c r="B59" s="23"/>
      <c r="C59" s="32"/>
      <c r="D59" s="8"/>
      <c r="E59" s="8"/>
      <c r="F59" s="8"/>
      <c r="G59" s="33"/>
      <c r="H59" s="33"/>
      <c r="I59" s="33"/>
      <c r="J59" s="33"/>
    </row>
    <row r="60" spans="1:10" x14ac:dyDescent="0.25">
      <c r="A60" s="97"/>
      <c r="B60" s="23"/>
      <c r="C60" s="34"/>
      <c r="D60" s="8"/>
      <c r="E60" s="8"/>
      <c r="F60" s="8"/>
      <c r="G60" s="33"/>
      <c r="H60" s="33"/>
      <c r="I60" s="33"/>
      <c r="J60" s="33"/>
    </row>
    <row r="61" spans="1:10" x14ac:dyDescent="0.25">
      <c r="A61" s="97"/>
      <c r="B61" s="23"/>
      <c r="C61" s="34"/>
      <c r="D61" s="8"/>
      <c r="E61" s="8"/>
      <c r="F61" s="8"/>
      <c r="G61" s="33"/>
      <c r="H61" s="33"/>
      <c r="I61" s="33"/>
      <c r="J61" s="33"/>
    </row>
    <row r="62" spans="1:10" x14ac:dyDescent="0.25">
      <c r="A62" s="30"/>
      <c r="B62" s="23"/>
      <c r="C62" s="34"/>
      <c r="D62" s="8"/>
      <c r="E62" s="8"/>
      <c r="F62" s="8"/>
      <c r="G62" s="1"/>
      <c r="H62" s="35"/>
      <c r="I62" s="36"/>
      <c r="J62" s="36"/>
    </row>
    <row r="63" spans="1:10" x14ac:dyDescent="0.25">
      <c r="A63" s="30"/>
      <c r="B63" s="3"/>
      <c r="C63" s="8"/>
      <c r="D63" s="8"/>
      <c r="E63" s="8"/>
      <c r="F63" s="8"/>
      <c r="G63" s="2"/>
      <c r="H63" s="3"/>
      <c r="I63" s="4"/>
      <c r="J63" s="33"/>
    </row>
    <row r="64" spans="1:10" x14ac:dyDescent="0.25">
      <c r="A64" s="30"/>
      <c r="B64" s="3"/>
      <c r="C64" s="8"/>
      <c r="D64" s="8"/>
      <c r="E64" s="8"/>
      <c r="F64" s="8"/>
      <c r="G64" s="1"/>
      <c r="H64" s="37"/>
      <c r="I64" s="38"/>
      <c r="J64" s="36"/>
    </row>
    <row r="65" spans="1:11" x14ac:dyDescent="0.25">
      <c r="A65" s="30"/>
      <c r="B65" s="3"/>
      <c r="C65" s="8"/>
      <c r="D65" s="8"/>
      <c r="E65" s="8"/>
      <c r="F65" s="8"/>
      <c r="G65" s="2"/>
      <c r="H65" s="30"/>
      <c r="I65" s="4"/>
      <c r="J65" s="33"/>
    </row>
    <row r="66" spans="1:11" x14ac:dyDescent="0.25">
      <c r="A66" s="30"/>
      <c r="B66" s="3"/>
      <c r="C66" s="8"/>
      <c r="D66" s="8"/>
      <c r="E66" s="8"/>
      <c r="F66" s="8"/>
      <c r="G66" s="1"/>
      <c r="H66" s="37"/>
      <c r="I66" s="38"/>
      <c r="J66" s="36"/>
    </row>
    <row r="67" spans="1:11" x14ac:dyDescent="0.25">
      <c r="A67" s="30"/>
      <c r="B67" s="3"/>
      <c r="C67" s="8"/>
      <c r="D67" s="8"/>
      <c r="E67" s="8"/>
      <c r="F67" s="8"/>
      <c r="G67" s="1"/>
      <c r="H67" s="37"/>
      <c r="I67" s="38"/>
      <c r="J67" s="164"/>
      <c r="K67" s="165"/>
    </row>
    <row r="68" spans="1:11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</row>
  </sheetData>
  <mergeCells count="4">
    <mergeCell ref="D1:E1"/>
    <mergeCell ref="A2:J2"/>
    <mergeCell ref="A3:J3"/>
    <mergeCell ref="A4:J4"/>
  </mergeCells>
  <pageMargins left="0.7" right="0.7" top="0.78740157499999996" bottom="0.78740157499999996" header="0.3" footer="0.3"/>
  <pageSetup paperSize="9" scale="71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2"/>
  <sheetViews>
    <sheetView view="pageBreakPreview" zoomScale="90" zoomScaleNormal="100" zoomScaleSheetLayoutView="90" workbookViewId="0"/>
  </sheetViews>
  <sheetFormatPr defaultRowHeight="15" x14ac:dyDescent="0.25"/>
  <cols>
    <col min="1" max="1" width="4.140625" customWidth="1"/>
    <col min="2" max="2" width="4.42578125" customWidth="1"/>
    <col min="3" max="3" width="52.140625" customWidth="1"/>
    <col min="5" max="5" width="10.140625" customWidth="1"/>
    <col min="8" max="8" width="8.140625" customWidth="1"/>
    <col min="10" max="10" width="11.85546875" customWidth="1"/>
  </cols>
  <sheetData>
    <row r="1" spans="1:10" x14ac:dyDescent="0.25">
      <c r="A1" s="79"/>
      <c r="B1" s="476"/>
      <c r="C1" s="477"/>
      <c r="D1" s="578" t="s">
        <v>0</v>
      </c>
      <c r="E1" s="578"/>
      <c r="F1" s="477"/>
      <c r="G1" s="478"/>
      <c r="H1" s="80"/>
      <c r="I1" s="479"/>
      <c r="J1" s="81"/>
    </row>
    <row r="2" spans="1:10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</row>
    <row r="3" spans="1:10" ht="15.75" x14ac:dyDescent="0.25">
      <c r="A3" s="593" t="s">
        <v>2</v>
      </c>
      <c r="B3" s="593"/>
      <c r="C3" s="593"/>
      <c r="D3" s="593"/>
      <c r="E3" s="593"/>
      <c r="F3" s="593"/>
      <c r="G3" s="593"/>
      <c r="H3" s="593"/>
      <c r="I3" s="593"/>
      <c r="J3" s="593"/>
    </row>
    <row r="4" spans="1:10" ht="15.75" x14ac:dyDescent="0.25">
      <c r="A4" s="593" t="s">
        <v>138</v>
      </c>
      <c r="B4" s="593"/>
      <c r="C4" s="593"/>
      <c r="D4" s="593"/>
      <c r="E4" s="593"/>
      <c r="F4" s="593"/>
      <c r="G4" s="593"/>
      <c r="H4" s="593"/>
      <c r="I4" s="593"/>
      <c r="J4" s="593"/>
    </row>
    <row r="5" spans="1:10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</row>
    <row r="6" spans="1:10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</row>
    <row r="7" spans="1:10" x14ac:dyDescent="0.25">
      <c r="A7" s="492"/>
      <c r="B7" s="476"/>
      <c r="C7" s="477"/>
      <c r="D7" s="477"/>
      <c r="E7" s="477"/>
      <c r="F7" s="477"/>
      <c r="G7" s="87"/>
      <c r="H7" s="476"/>
      <c r="I7" s="479"/>
      <c r="J7" s="82"/>
    </row>
    <row r="8" spans="1:10" x14ac:dyDescent="0.25">
      <c r="A8" s="103" t="s">
        <v>10</v>
      </c>
      <c r="B8" s="484"/>
      <c r="C8" s="486" t="s">
        <v>94</v>
      </c>
      <c r="D8" s="480"/>
      <c r="E8" s="480"/>
      <c r="F8" s="480"/>
      <c r="G8" s="91"/>
      <c r="H8" s="476"/>
      <c r="I8" s="534"/>
      <c r="J8" s="106"/>
    </row>
    <row r="9" spans="1:10" x14ac:dyDescent="0.25">
      <c r="A9" s="90"/>
      <c r="B9" s="43">
        <v>1</v>
      </c>
      <c r="C9" s="162" t="s">
        <v>149</v>
      </c>
      <c r="D9" s="45"/>
      <c r="E9" s="45"/>
      <c r="F9" s="45"/>
      <c r="G9" s="138">
        <v>650</v>
      </c>
      <c r="H9" s="43" t="s">
        <v>96</v>
      </c>
      <c r="I9" s="132"/>
      <c r="J9" s="276">
        <f>G9*I9</f>
        <v>0</v>
      </c>
    </row>
    <row r="10" spans="1:10" x14ac:dyDescent="0.25">
      <c r="A10" s="92"/>
      <c r="B10" s="173">
        <v>2</v>
      </c>
      <c r="C10" s="67" t="s">
        <v>126</v>
      </c>
      <c r="D10" s="67"/>
      <c r="E10" s="67"/>
      <c r="F10" s="67"/>
      <c r="G10" s="174">
        <v>20</v>
      </c>
      <c r="H10" s="321" t="s">
        <v>24</v>
      </c>
      <c r="I10" s="362"/>
      <c r="J10" s="276">
        <f>G10*I10</f>
        <v>0</v>
      </c>
    </row>
    <row r="11" spans="1:10" x14ac:dyDescent="0.25">
      <c r="A11" s="90"/>
      <c r="B11" s="47">
        <v>3</v>
      </c>
      <c r="C11" s="67" t="s">
        <v>97</v>
      </c>
      <c r="D11" s="52"/>
      <c r="E11" s="52"/>
      <c r="F11" s="52"/>
      <c r="G11" s="144">
        <v>1</v>
      </c>
      <c r="H11" s="47" t="s">
        <v>17</v>
      </c>
      <c r="I11" s="145"/>
      <c r="J11" s="276">
        <f>G11*I11</f>
        <v>0</v>
      </c>
    </row>
    <row r="12" spans="1:10" x14ac:dyDescent="0.25">
      <c r="A12" s="97"/>
      <c r="B12" s="76"/>
      <c r="C12" s="279" t="s">
        <v>124</v>
      </c>
      <c r="D12" s="153" t="s">
        <v>28</v>
      </c>
      <c r="E12" s="154"/>
      <c r="F12" s="155"/>
      <c r="G12" s="156"/>
      <c r="H12" s="280"/>
      <c r="I12" s="158"/>
      <c r="J12" s="159">
        <f>SUM(J9:J11)</f>
        <v>0</v>
      </c>
    </row>
    <row r="13" spans="1:10" x14ac:dyDescent="0.25">
      <c r="A13" s="90"/>
      <c r="B13" s="482"/>
      <c r="C13" s="483"/>
      <c r="D13" s="481"/>
      <c r="E13" s="481"/>
      <c r="F13" s="481"/>
      <c r="G13" s="91"/>
      <c r="H13" s="482"/>
      <c r="I13" s="89"/>
      <c r="J13" s="213"/>
    </row>
    <row r="14" spans="1:10" x14ac:dyDescent="0.25">
      <c r="A14" s="103" t="s">
        <v>29</v>
      </c>
      <c r="B14" s="484"/>
      <c r="C14" s="486" t="s">
        <v>50</v>
      </c>
      <c r="D14" s="480"/>
      <c r="E14" s="480"/>
      <c r="F14" s="480"/>
      <c r="G14" s="91"/>
      <c r="H14" s="476"/>
      <c r="I14" s="503"/>
      <c r="J14" s="106"/>
    </row>
    <row r="15" spans="1:10" x14ac:dyDescent="0.25">
      <c r="A15" s="90"/>
      <c r="B15" s="43">
        <v>4</v>
      </c>
      <c r="C15" s="162" t="s">
        <v>51</v>
      </c>
      <c r="D15" s="45"/>
      <c r="E15" s="45"/>
      <c r="F15" s="45"/>
      <c r="G15" s="138">
        <v>1</v>
      </c>
      <c r="H15" s="487" t="s">
        <v>17</v>
      </c>
      <c r="I15" s="139"/>
      <c r="J15" s="276">
        <f t="shared" ref="J15:J22" si="0">G15*I15</f>
        <v>0</v>
      </c>
    </row>
    <row r="16" spans="1:10" x14ac:dyDescent="0.25">
      <c r="A16" s="90"/>
      <c r="B16" s="43">
        <v>5</v>
      </c>
      <c r="C16" s="162" t="s">
        <v>175</v>
      </c>
      <c r="D16" s="45"/>
      <c r="E16" s="45"/>
      <c r="F16" s="45"/>
      <c r="G16" s="138">
        <v>1</v>
      </c>
      <c r="H16" s="523" t="s">
        <v>17</v>
      </c>
      <c r="I16" s="139"/>
      <c r="J16" s="276">
        <f t="shared" si="0"/>
        <v>0</v>
      </c>
    </row>
    <row r="17" spans="1:10" x14ac:dyDescent="0.25">
      <c r="A17" s="90"/>
      <c r="B17" s="47">
        <v>6</v>
      </c>
      <c r="C17" s="67" t="s">
        <v>165</v>
      </c>
      <c r="D17" s="52"/>
      <c r="E17" s="52"/>
      <c r="F17" s="52"/>
      <c r="G17" s="144">
        <v>1</v>
      </c>
      <c r="H17" s="66" t="s">
        <v>17</v>
      </c>
      <c r="I17" s="145"/>
      <c r="J17" s="276">
        <f t="shared" si="0"/>
        <v>0</v>
      </c>
    </row>
    <row r="18" spans="1:10" x14ac:dyDescent="0.25">
      <c r="A18" s="90"/>
      <c r="B18" s="47">
        <v>7</v>
      </c>
      <c r="C18" s="67" t="s">
        <v>53</v>
      </c>
      <c r="D18" s="52"/>
      <c r="E18" s="52"/>
      <c r="F18" s="52"/>
      <c r="G18" s="144">
        <v>1</v>
      </c>
      <c r="H18" s="66" t="s">
        <v>17</v>
      </c>
      <c r="I18" s="145"/>
      <c r="J18" s="276">
        <f t="shared" si="0"/>
        <v>0</v>
      </c>
    </row>
    <row r="19" spans="1:10" x14ac:dyDescent="0.25">
      <c r="A19" s="90"/>
      <c r="B19" s="47">
        <v>8</v>
      </c>
      <c r="C19" s="54" t="s">
        <v>58</v>
      </c>
      <c r="D19" s="52"/>
      <c r="E19" s="52"/>
      <c r="F19" s="52"/>
      <c r="G19" s="144">
        <v>1</v>
      </c>
      <c r="H19" s="66" t="s">
        <v>17</v>
      </c>
      <c r="I19" s="145"/>
      <c r="J19" s="276">
        <f t="shared" si="0"/>
        <v>0</v>
      </c>
    </row>
    <row r="20" spans="1:10" x14ac:dyDescent="0.25">
      <c r="A20" s="90"/>
      <c r="B20" s="47">
        <v>9</v>
      </c>
      <c r="C20" s="67" t="s">
        <v>59</v>
      </c>
      <c r="D20" s="52"/>
      <c r="E20" s="52"/>
      <c r="F20" s="52"/>
      <c r="G20" s="144">
        <v>1</v>
      </c>
      <c r="H20" s="66" t="s">
        <v>17</v>
      </c>
      <c r="I20" s="145"/>
      <c r="J20" s="276">
        <f t="shared" si="0"/>
        <v>0</v>
      </c>
    </row>
    <row r="21" spans="1:10" x14ac:dyDescent="0.25">
      <c r="A21" s="90"/>
      <c r="B21" s="47">
        <v>11</v>
      </c>
      <c r="C21" s="51" t="s">
        <v>61</v>
      </c>
      <c r="D21" s="52"/>
      <c r="E21" s="52"/>
      <c r="F21" s="52"/>
      <c r="G21" s="144">
        <v>1</v>
      </c>
      <c r="H21" s="66" t="s">
        <v>17</v>
      </c>
      <c r="I21" s="145"/>
      <c r="J21" s="276">
        <f t="shared" si="0"/>
        <v>0</v>
      </c>
    </row>
    <row r="22" spans="1:10" x14ac:dyDescent="0.25">
      <c r="A22" s="90"/>
      <c r="B22" s="47">
        <v>12</v>
      </c>
      <c r="C22" s="277" t="s">
        <v>155</v>
      </c>
      <c r="D22" s="52"/>
      <c r="E22" s="52"/>
      <c r="F22" s="52"/>
      <c r="G22" s="144">
        <v>1</v>
      </c>
      <c r="H22" s="66" t="s">
        <v>17</v>
      </c>
      <c r="I22" s="145"/>
      <c r="J22" s="276">
        <f t="shared" si="0"/>
        <v>0</v>
      </c>
    </row>
    <row r="23" spans="1:10" x14ac:dyDescent="0.25">
      <c r="A23" s="97"/>
      <c r="B23" s="76"/>
      <c r="C23" s="152" t="s">
        <v>109</v>
      </c>
      <c r="D23" s="153" t="s">
        <v>28</v>
      </c>
      <c r="E23" s="154"/>
      <c r="F23" s="155"/>
      <c r="G23" s="215"/>
      <c r="H23" s="76"/>
      <c r="I23" s="216"/>
      <c r="J23" s="159">
        <f>SUM(J15:J22)</f>
        <v>0</v>
      </c>
    </row>
    <row r="24" spans="1:10" x14ac:dyDescent="0.25">
      <c r="A24" s="492"/>
      <c r="B24" s="476"/>
      <c r="C24" s="488"/>
      <c r="D24" s="489"/>
      <c r="E24" s="490"/>
      <c r="F24" s="501"/>
      <c r="G24" s="110"/>
      <c r="H24" s="491"/>
      <c r="I24" s="95"/>
      <c r="J24" s="111"/>
    </row>
    <row r="25" spans="1:10" x14ac:dyDescent="0.25">
      <c r="A25" s="492"/>
      <c r="B25" s="476"/>
      <c r="C25" s="477"/>
      <c r="D25" s="477"/>
      <c r="E25" s="477"/>
      <c r="F25" s="477"/>
      <c r="G25" s="502"/>
      <c r="H25" s="476"/>
      <c r="I25" s="95"/>
      <c r="J25" s="170"/>
    </row>
    <row r="26" spans="1:10" x14ac:dyDescent="0.25">
      <c r="A26" s="84"/>
      <c r="B26" s="85"/>
      <c r="C26" s="480" t="s">
        <v>63</v>
      </c>
      <c r="D26" s="480"/>
      <c r="E26" s="480"/>
      <c r="F26" s="480"/>
      <c r="G26" s="112"/>
      <c r="H26" s="85"/>
      <c r="I26" s="86"/>
      <c r="J26" s="113">
        <f>J12+J23</f>
        <v>0</v>
      </c>
    </row>
    <row r="27" spans="1:10" x14ac:dyDescent="0.25">
      <c r="A27" s="492"/>
      <c r="B27" s="476"/>
      <c r="C27" s="477"/>
      <c r="D27" s="477"/>
      <c r="E27" s="477"/>
      <c r="F27" s="477"/>
      <c r="G27" s="478"/>
      <c r="H27" s="476"/>
      <c r="I27" s="479"/>
      <c r="J27" s="493"/>
    </row>
    <row r="28" spans="1:10" x14ac:dyDescent="0.25">
      <c r="A28" s="492"/>
      <c r="B28" s="476"/>
      <c r="C28" s="477"/>
      <c r="D28" s="477"/>
      <c r="E28" s="477"/>
      <c r="F28" s="477"/>
      <c r="G28" s="478"/>
      <c r="H28" s="476"/>
      <c r="I28" s="479"/>
      <c r="J28" s="493"/>
    </row>
    <row r="29" spans="1:10" x14ac:dyDescent="0.25">
      <c r="A29" s="492"/>
      <c r="B29" s="476"/>
      <c r="C29" s="477"/>
      <c r="D29" s="477"/>
      <c r="E29" s="477"/>
      <c r="F29" s="477"/>
      <c r="G29" s="478"/>
      <c r="H29" s="476"/>
      <c r="I29" s="479"/>
      <c r="J29" s="493"/>
    </row>
    <row r="30" spans="1:10" x14ac:dyDescent="0.25">
      <c r="A30" s="492"/>
      <c r="B30" s="476"/>
      <c r="C30" s="477"/>
      <c r="D30" s="477"/>
      <c r="E30" s="477"/>
      <c r="F30" s="477"/>
      <c r="G30" s="478"/>
      <c r="H30" s="476"/>
      <c r="I30" s="479"/>
      <c r="J30" s="495"/>
    </row>
    <row r="31" spans="1:10" x14ac:dyDescent="0.25">
      <c r="A31" s="114"/>
      <c r="B31" s="476"/>
      <c r="C31" s="477"/>
      <c r="D31" s="477"/>
      <c r="E31" s="477"/>
      <c r="F31" s="477"/>
      <c r="G31" s="478"/>
      <c r="H31" s="476"/>
      <c r="I31" s="479"/>
      <c r="J31" s="495"/>
    </row>
    <row r="32" spans="1:10" x14ac:dyDescent="0.25">
      <c r="A32" s="492"/>
      <c r="B32" s="476"/>
      <c r="C32" s="477"/>
      <c r="D32" s="477"/>
      <c r="E32" s="477"/>
      <c r="F32" s="477"/>
      <c r="G32" s="478"/>
      <c r="H32" s="476"/>
      <c r="I32" s="479"/>
      <c r="J32" s="495"/>
    </row>
    <row r="33" spans="1:10" x14ac:dyDescent="0.25">
      <c r="A33" s="492"/>
      <c r="B33" s="476"/>
      <c r="C33" s="477"/>
      <c r="D33" s="477"/>
      <c r="E33" s="477"/>
      <c r="F33" s="477"/>
      <c r="G33" s="115"/>
      <c r="H33" s="116"/>
      <c r="I33" s="498"/>
      <c r="J33" s="498"/>
    </row>
    <row r="34" spans="1:10" x14ac:dyDescent="0.25">
      <c r="A34" s="474"/>
      <c r="B34" s="485"/>
      <c r="C34" s="494"/>
      <c r="D34" s="477"/>
      <c r="E34" s="477"/>
      <c r="F34" s="477"/>
      <c r="G34" s="495"/>
      <c r="H34" s="495"/>
      <c r="I34" s="495"/>
      <c r="J34" s="495"/>
    </row>
    <row r="35" spans="1:10" x14ac:dyDescent="0.25">
      <c r="A35" s="473"/>
      <c r="B35" s="485"/>
      <c r="C35" s="496"/>
      <c r="D35" s="477"/>
      <c r="E35" s="477"/>
      <c r="F35" s="477"/>
      <c r="G35" s="495"/>
      <c r="H35" s="495"/>
      <c r="I35" s="495"/>
      <c r="J35" s="495"/>
    </row>
    <row r="36" spans="1:10" x14ac:dyDescent="0.25">
      <c r="A36" s="492"/>
      <c r="B36" s="485"/>
      <c r="C36" s="496"/>
      <c r="D36" s="477"/>
      <c r="E36" s="477"/>
      <c r="F36" s="477"/>
      <c r="G36" s="475"/>
      <c r="H36" s="497"/>
      <c r="I36" s="498"/>
      <c r="J36" s="498"/>
    </row>
    <row r="37" spans="1:10" x14ac:dyDescent="0.25">
      <c r="A37" s="492"/>
      <c r="B37" s="476"/>
      <c r="C37" s="477"/>
      <c r="D37" s="477"/>
      <c r="E37" s="477"/>
      <c r="F37" s="477"/>
      <c r="G37" s="478"/>
      <c r="H37" s="476"/>
      <c r="I37" s="479"/>
      <c r="J37" s="495"/>
    </row>
    <row r="38" spans="1:10" x14ac:dyDescent="0.25">
      <c r="A38" s="492"/>
      <c r="B38" s="476"/>
      <c r="C38" s="477"/>
      <c r="D38" s="477"/>
      <c r="E38" s="477"/>
      <c r="F38" s="477"/>
      <c r="G38" s="475"/>
      <c r="H38" s="499"/>
      <c r="I38" s="500"/>
      <c r="J38" s="498"/>
    </row>
    <row r="39" spans="1:10" x14ac:dyDescent="0.25">
      <c r="A39" s="492"/>
      <c r="B39" s="476"/>
      <c r="C39" s="477"/>
      <c r="D39" s="477"/>
      <c r="E39" s="477"/>
      <c r="F39" s="477"/>
      <c r="G39" s="478"/>
      <c r="H39" s="492"/>
      <c r="I39" s="479"/>
      <c r="J39" s="495"/>
    </row>
    <row r="40" spans="1:10" x14ac:dyDescent="0.25">
      <c r="A40" s="492"/>
      <c r="B40" s="476"/>
      <c r="C40" s="477"/>
      <c r="D40" s="477"/>
      <c r="E40" s="477"/>
      <c r="F40" s="477"/>
      <c r="G40" s="475"/>
      <c r="H40" s="499"/>
      <c r="I40" s="500"/>
      <c r="J40" s="498"/>
    </row>
    <row r="41" spans="1:10" x14ac:dyDescent="0.25">
      <c r="A41" s="492"/>
      <c r="B41" s="476"/>
      <c r="C41" s="477"/>
      <c r="D41" s="477"/>
      <c r="E41" s="477"/>
      <c r="F41" s="477"/>
      <c r="G41" s="475"/>
      <c r="H41" s="499"/>
      <c r="I41" s="500"/>
      <c r="J41" s="164"/>
    </row>
    <row r="42" spans="1:10" x14ac:dyDescent="0.25">
      <c r="A42" s="492"/>
      <c r="B42" s="476"/>
      <c r="C42" s="477"/>
      <c r="D42" s="477"/>
      <c r="E42" s="477"/>
      <c r="F42" s="477"/>
      <c r="G42" s="478"/>
      <c r="H42" s="476"/>
      <c r="I42" s="171"/>
      <c r="J42" s="172"/>
    </row>
  </sheetData>
  <mergeCells count="4">
    <mergeCell ref="D1:E1"/>
    <mergeCell ref="A2:J2"/>
    <mergeCell ref="A3:J3"/>
    <mergeCell ref="A4:J4"/>
  </mergeCells>
  <pageMargins left="0.7" right="0.7" top="0.78740157499999996" bottom="0.78740157499999996" header="0.3" footer="0.3"/>
  <pageSetup paperSize="9" scale="6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96"/>
  <sheetViews>
    <sheetView view="pageBreakPreview" zoomScale="96" zoomScaleNormal="100" zoomScaleSheetLayoutView="96" workbookViewId="0"/>
  </sheetViews>
  <sheetFormatPr defaultRowHeight="15" x14ac:dyDescent="0.25"/>
  <cols>
    <col min="1" max="1" width="4.85546875" customWidth="1"/>
    <col min="2" max="2" width="4.28515625" customWidth="1"/>
    <col min="3" max="3" width="52.5703125" customWidth="1"/>
    <col min="5" max="5" width="9.85546875" customWidth="1"/>
    <col min="6" max="6" width="8.85546875" customWidth="1"/>
    <col min="7" max="7" width="8.140625" customWidth="1"/>
    <col min="8" max="8" width="8.28515625" customWidth="1"/>
    <col min="10" max="10" width="12.5703125" customWidth="1"/>
  </cols>
  <sheetData>
    <row r="1" spans="1:11" x14ac:dyDescent="0.25">
      <c r="A1" s="79"/>
      <c r="B1" s="505"/>
      <c r="C1" s="506"/>
      <c r="D1" s="578" t="s">
        <v>0</v>
      </c>
      <c r="E1" s="578"/>
      <c r="F1" s="506"/>
      <c r="G1" s="507"/>
      <c r="H1" s="80"/>
      <c r="I1" s="508"/>
      <c r="J1" s="81"/>
      <c r="K1" s="165"/>
    </row>
    <row r="2" spans="1:11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  <c r="K2" s="165"/>
    </row>
    <row r="3" spans="1:11" ht="15.75" x14ac:dyDescent="0.25">
      <c r="A3" s="593" t="s">
        <v>2</v>
      </c>
      <c r="B3" s="593"/>
      <c r="C3" s="593"/>
      <c r="D3" s="593"/>
      <c r="E3" s="593"/>
      <c r="F3" s="593"/>
      <c r="G3" s="593"/>
      <c r="H3" s="593"/>
      <c r="I3" s="593"/>
      <c r="J3" s="593"/>
      <c r="K3" s="165"/>
    </row>
    <row r="4" spans="1:11" ht="15.75" x14ac:dyDescent="0.25">
      <c r="A4" s="593" t="s">
        <v>189</v>
      </c>
      <c r="B4" s="593"/>
      <c r="C4" s="593"/>
      <c r="D4" s="593"/>
      <c r="E4" s="593"/>
      <c r="F4" s="593"/>
      <c r="G4" s="593"/>
      <c r="H4" s="593"/>
      <c r="I4" s="593"/>
      <c r="J4" s="593"/>
      <c r="K4" s="165"/>
    </row>
    <row r="5" spans="1:11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  <c r="K5" s="165"/>
    </row>
    <row r="6" spans="1:11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  <c r="K6" s="165"/>
    </row>
    <row r="7" spans="1:11" x14ac:dyDescent="0.25">
      <c r="A7" s="524"/>
      <c r="B7" s="505"/>
      <c r="C7" s="506"/>
      <c r="D7" s="506"/>
      <c r="E7" s="506"/>
      <c r="F7" s="506"/>
      <c r="G7" s="87"/>
      <c r="H7" s="505"/>
      <c r="I7" s="508"/>
      <c r="J7" s="82"/>
      <c r="K7" s="165"/>
    </row>
    <row r="8" spans="1:11" x14ac:dyDescent="0.25">
      <c r="A8" s="84" t="s">
        <v>10</v>
      </c>
      <c r="B8" s="509"/>
      <c r="C8" s="510" t="s">
        <v>11</v>
      </c>
      <c r="D8" s="511"/>
      <c r="E8" s="506"/>
      <c r="F8" s="506"/>
      <c r="G8" s="88"/>
      <c r="H8" s="512"/>
      <c r="I8" s="508"/>
      <c r="J8" s="89"/>
      <c r="K8" s="165"/>
    </row>
    <row r="9" spans="1:11" x14ac:dyDescent="0.25">
      <c r="A9" s="90"/>
      <c r="B9" s="513"/>
      <c r="C9" s="514" t="s">
        <v>12</v>
      </c>
      <c r="D9" s="515"/>
      <c r="E9" s="516"/>
      <c r="F9" s="517"/>
      <c r="G9" s="91"/>
      <c r="H9" s="518"/>
      <c r="I9" s="89"/>
      <c r="J9" s="89"/>
      <c r="K9" s="165"/>
    </row>
    <row r="10" spans="1:11" x14ac:dyDescent="0.25">
      <c r="A10" s="92"/>
      <c r="B10" s="39">
        <v>1</v>
      </c>
      <c r="C10" s="40" t="s">
        <v>185</v>
      </c>
      <c r="D10" s="41"/>
      <c r="E10" s="41"/>
      <c r="F10" s="41"/>
      <c r="G10" s="131">
        <v>106</v>
      </c>
      <c r="H10" s="319" t="s">
        <v>13</v>
      </c>
      <c r="I10" s="132"/>
      <c r="J10" s="276">
        <f>G10*I10</f>
        <v>0</v>
      </c>
      <c r="K10" s="165"/>
    </row>
    <row r="11" spans="1:11" ht="15" customHeight="1" x14ac:dyDescent="0.25">
      <c r="A11" s="92"/>
      <c r="B11" s="173">
        <v>2</v>
      </c>
      <c r="C11" s="51" t="s">
        <v>150</v>
      </c>
      <c r="D11" s="51"/>
      <c r="E11" s="51"/>
      <c r="F11" s="51"/>
      <c r="G11" s="174">
        <v>234</v>
      </c>
      <c r="H11" s="321" t="s">
        <v>13</v>
      </c>
      <c r="I11" s="362"/>
      <c r="J11" s="276">
        <f t="shared" ref="J11:J15" si="0">G11*I11</f>
        <v>0</v>
      </c>
      <c r="K11" s="165"/>
    </row>
    <row r="12" spans="1:11" ht="15" customHeight="1" x14ac:dyDescent="0.25">
      <c r="A12" s="92"/>
      <c r="B12" s="173">
        <v>3</v>
      </c>
      <c r="C12" s="51" t="s">
        <v>151</v>
      </c>
      <c r="D12" s="51"/>
      <c r="E12" s="51"/>
      <c r="F12" s="51"/>
      <c r="G12" s="174">
        <v>20</v>
      </c>
      <c r="H12" s="175" t="s">
        <v>13</v>
      </c>
      <c r="I12" s="362"/>
      <c r="J12" s="276">
        <f t="shared" si="0"/>
        <v>0</v>
      </c>
      <c r="K12" s="165"/>
    </row>
    <row r="13" spans="1:11" x14ac:dyDescent="0.25">
      <c r="A13" s="515"/>
      <c r="B13" s="173">
        <v>4</v>
      </c>
      <c r="C13" s="51" t="s">
        <v>45</v>
      </c>
      <c r="D13" s="52"/>
      <c r="E13" s="52"/>
      <c r="F13" s="52"/>
      <c r="G13" s="144">
        <v>120</v>
      </c>
      <c r="H13" s="323" t="s">
        <v>13</v>
      </c>
      <c r="I13" s="362"/>
      <c r="J13" s="276">
        <f t="shared" si="0"/>
        <v>0</v>
      </c>
      <c r="K13" s="165"/>
    </row>
    <row r="14" spans="1:11" x14ac:dyDescent="0.25">
      <c r="A14" s="92"/>
      <c r="B14" s="173">
        <v>6</v>
      </c>
      <c r="C14" s="51" t="s">
        <v>190</v>
      </c>
      <c r="D14" s="51"/>
      <c r="E14" s="51"/>
      <c r="F14" s="51"/>
      <c r="G14" s="178">
        <v>120</v>
      </c>
      <c r="H14" s="535" t="s">
        <v>13</v>
      </c>
      <c r="I14" s="430"/>
      <c r="J14" s="276">
        <f t="shared" si="0"/>
        <v>0</v>
      </c>
      <c r="K14" s="165"/>
    </row>
    <row r="15" spans="1:11" x14ac:dyDescent="0.25">
      <c r="A15" s="92"/>
      <c r="B15" s="173">
        <v>7</v>
      </c>
      <c r="C15" s="51" t="s">
        <v>191</v>
      </c>
      <c r="D15" s="51"/>
      <c r="E15" s="51"/>
      <c r="F15" s="51"/>
      <c r="G15" s="178">
        <v>120</v>
      </c>
      <c r="H15" s="535" t="s">
        <v>13</v>
      </c>
      <c r="I15" s="430"/>
      <c r="J15" s="276">
        <f t="shared" si="0"/>
        <v>0</v>
      </c>
      <c r="K15" s="165"/>
    </row>
    <row r="16" spans="1:11" x14ac:dyDescent="0.25">
      <c r="A16" s="515"/>
      <c r="B16" s="181"/>
      <c r="C16" s="183" t="s">
        <v>14</v>
      </c>
      <c r="D16" s="324"/>
      <c r="E16" s="325"/>
      <c r="F16" s="324"/>
      <c r="G16" s="133"/>
      <c r="H16" s="181"/>
      <c r="I16" s="163"/>
      <c r="J16" s="149"/>
      <c r="K16" s="165"/>
    </row>
    <row r="17" spans="1:11" x14ac:dyDescent="0.25">
      <c r="A17" s="515"/>
      <c r="B17" s="47">
        <v>9</v>
      </c>
      <c r="C17" s="51" t="s">
        <v>65</v>
      </c>
      <c r="D17" s="52"/>
      <c r="E17" s="52"/>
      <c r="F17" s="52"/>
      <c r="G17" s="144">
        <v>22</v>
      </c>
      <c r="H17" s="323" t="s">
        <v>16</v>
      </c>
      <c r="I17" s="145"/>
      <c r="J17" s="276">
        <f t="shared" ref="J17" si="1">G17*I17</f>
        <v>0</v>
      </c>
      <c r="K17" s="165"/>
    </row>
    <row r="18" spans="1:11" x14ac:dyDescent="0.25">
      <c r="A18" s="515"/>
      <c r="B18" s="47">
        <v>11</v>
      </c>
      <c r="C18" s="199" t="s">
        <v>181</v>
      </c>
      <c r="D18" s="49"/>
      <c r="E18" s="49"/>
      <c r="F18" s="49"/>
      <c r="G18" s="141">
        <v>1</v>
      </c>
      <c r="H18" s="50" t="s">
        <v>17</v>
      </c>
      <c r="I18" s="142">
        <v>42000</v>
      </c>
      <c r="J18" s="143">
        <v>42000</v>
      </c>
      <c r="K18" s="165"/>
    </row>
    <row r="19" spans="1:11" x14ac:dyDescent="0.25">
      <c r="A19" s="515"/>
      <c r="B19" s="47">
        <v>13</v>
      </c>
      <c r="C19" s="51" t="s">
        <v>66</v>
      </c>
      <c r="D19" s="52"/>
      <c r="E19" s="52"/>
      <c r="F19" s="52"/>
      <c r="G19" s="144">
        <v>4</v>
      </c>
      <c r="H19" s="323" t="s">
        <v>24</v>
      </c>
      <c r="I19" s="145"/>
      <c r="J19" s="276">
        <f t="shared" ref="J19:J23" si="2">G19*I19</f>
        <v>0</v>
      </c>
      <c r="K19" s="165"/>
    </row>
    <row r="20" spans="1:11" x14ac:dyDescent="0.25">
      <c r="A20" s="515"/>
      <c r="B20" s="47">
        <v>14</v>
      </c>
      <c r="C20" s="51" t="s">
        <v>98</v>
      </c>
      <c r="D20" s="52"/>
      <c r="E20" s="52"/>
      <c r="F20" s="52"/>
      <c r="G20" s="144">
        <v>240</v>
      </c>
      <c r="H20" s="323" t="s">
        <v>18</v>
      </c>
      <c r="I20" s="145"/>
      <c r="J20" s="276">
        <f t="shared" si="2"/>
        <v>0</v>
      </c>
      <c r="K20" s="165"/>
    </row>
    <row r="21" spans="1:11" x14ac:dyDescent="0.25">
      <c r="A21" s="515"/>
      <c r="B21" s="47">
        <v>15</v>
      </c>
      <c r="C21" s="51" t="s">
        <v>19</v>
      </c>
      <c r="D21" s="52"/>
      <c r="E21" s="52"/>
      <c r="F21" s="52"/>
      <c r="G21" s="144">
        <v>180</v>
      </c>
      <c r="H21" s="323" t="s">
        <v>18</v>
      </c>
      <c r="I21" s="145"/>
      <c r="J21" s="276">
        <f t="shared" si="2"/>
        <v>0</v>
      </c>
      <c r="K21" s="165"/>
    </row>
    <row r="22" spans="1:11" x14ac:dyDescent="0.25">
      <c r="A22" s="515"/>
      <c r="B22" s="47">
        <v>16</v>
      </c>
      <c r="C22" s="51" t="s">
        <v>67</v>
      </c>
      <c r="D22" s="52"/>
      <c r="E22" s="52"/>
      <c r="F22" s="52"/>
      <c r="G22" s="144">
        <v>60</v>
      </c>
      <c r="H22" s="323" t="s">
        <v>18</v>
      </c>
      <c r="I22" s="145"/>
      <c r="J22" s="276">
        <f t="shared" si="2"/>
        <v>0</v>
      </c>
      <c r="K22" s="165"/>
    </row>
    <row r="23" spans="1:11" x14ac:dyDescent="0.25">
      <c r="A23" s="515"/>
      <c r="B23" s="47">
        <v>17</v>
      </c>
      <c r="C23" s="51" t="s">
        <v>20</v>
      </c>
      <c r="D23" s="52"/>
      <c r="E23" s="52"/>
      <c r="F23" s="52"/>
      <c r="G23" s="574">
        <v>1</v>
      </c>
      <c r="H23" s="66" t="s">
        <v>17</v>
      </c>
      <c r="I23" s="147"/>
      <c r="J23" s="276">
        <f t="shared" si="2"/>
        <v>0</v>
      </c>
      <c r="K23" s="165"/>
    </row>
    <row r="24" spans="1:11" x14ac:dyDescent="0.25">
      <c r="A24" s="515"/>
      <c r="B24" s="47">
        <v>18</v>
      </c>
      <c r="C24" s="55" t="s">
        <v>89</v>
      </c>
      <c r="D24" s="56"/>
      <c r="E24" s="56"/>
      <c r="F24" s="56"/>
      <c r="G24" s="141">
        <v>1</v>
      </c>
      <c r="H24" s="50" t="s">
        <v>17</v>
      </c>
      <c r="I24" s="142">
        <v>54000</v>
      </c>
      <c r="J24" s="143">
        <v>54000</v>
      </c>
      <c r="K24" s="165"/>
    </row>
    <row r="25" spans="1:11" x14ac:dyDescent="0.25">
      <c r="A25" s="515"/>
      <c r="B25" s="166"/>
      <c r="C25" s="183" t="s">
        <v>22</v>
      </c>
      <c r="D25" s="120"/>
      <c r="E25" s="120"/>
      <c r="F25" s="120"/>
      <c r="G25" s="184"/>
      <c r="H25" s="76"/>
      <c r="I25" s="195"/>
      <c r="J25" s="149"/>
      <c r="K25" s="165"/>
    </row>
    <row r="26" spans="1:11" x14ac:dyDescent="0.25">
      <c r="A26" s="515"/>
      <c r="B26" s="43">
        <v>19</v>
      </c>
      <c r="C26" s="57" t="s">
        <v>166</v>
      </c>
      <c r="D26" s="58"/>
      <c r="E26" s="58"/>
      <c r="F26" s="59"/>
      <c r="G26" s="138">
        <v>20</v>
      </c>
      <c r="H26" s="523" t="s">
        <v>24</v>
      </c>
      <c r="I26" s="139"/>
      <c r="J26" s="276">
        <f t="shared" ref="J26:J29" si="3">G26*I26</f>
        <v>0</v>
      </c>
      <c r="K26" s="165"/>
    </row>
    <row r="27" spans="1:11" x14ac:dyDescent="0.25">
      <c r="A27" s="515"/>
      <c r="B27" s="47">
        <v>21</v>
      </c>
      <c r="C27" s="54" t="s">
        <v>158</v>
      </c>
      <c r="D27" s="201"/>
      <c r="E27" s="201"/>
      <c r="F27" s="202"/>
      <c r="G27" s="144">
        <v>16</v>
      </c>
      <c r="H27" s="66" t="s">
        <v>24</v>
      </c>
      <c r="I27" s="145"/>
      <c r="J27" s="276">
        <f t="shared" si="3"/>
        <v>0</v>
      </c>
      <c r="K27" s="165"/>
    </row>
    <row r="28" spans="1:11" x14ac:dyDescent="0.25">
      <c r="A28" s="515"/>
      <c r="B28" s="47">
        <v>22</v>
      </c>
      <c r="C28" s="54" t="s">
        <v>157</v>
      </c>
      <c r="D28" s="201"/>
      <c r="E28" s="201"/>
      <c r="F28" s="202"/>
      <c r="G28" s="144">
        <v>4</v>
      </c>
      <c r="H28" s="66" t="s">
        <v>24</v>
      </c>
      <c r="I28" s="145"/>
      <c r="J28" s="276">
        <f t="shared" si="3"/>
        <v>0</v>
      </c>
      <c r="K28" s="165"/>
    </row>
    <row r="29" spans="1:11" x14ac:dyDescent="0.25">
      <c r="A29" s="515"/>
      <c r="B29" s="47">
        <v>23</v>
      </c>
      <c r="C29" s="60" t="s">
        <v>26</v>
      </c>
      <c r="D29" s="61"/>
      <c r="E29" s="61"/>
      <c r="F29" s="62"/>
      <c r="G29" s="150">
        <v>1</v>
      </c>
      <c r="H29" s="63" t="s">
        <v>17</v>
      </c>
      <c r="I29" s="146"/>
      <c r="J29" s="276">
        <f t="shared" si="3"/>
        <v>0</v>
      </c>
      <c r="K29" s="165"/>
    </row>
    <row r="30" spans="1:11" x14ac:dyDescent="0.25">
      <c r="A30" s="97"/>
      <c r="B30" s="76"/>
      <c r="C30" s="152" t="s">
        <v>27</v>
      </c>
      <c r="D30" s="153" t="s">
        <v>28</v>
      </c>
      <c r="E30" s="154"/>
      <c r="F30" s="155"/>
      <c r="G30" s="156"/>
      <c r="H30" s="280"/>
      <c r="I30" s="158"/>
      <c r="J30" s="159">
        <f>SUM(J10:J29)</f>
        <v>96000</v>
      </c>
      <c r="K30" s="165"/>
    </row>
    <row r="31" spans="1:11" x14ac:dyDescent="0.25">
      <c r="A31" s="103" t="s">
        <v>29</v>
      </c>
      <c r="B31" s="520"/>
      <c r="C31" s="510" t="s">
        <v>30</v>
      </c>
      <c r="D31" s="511"/>
      <c r="E31" s="511"/>
      <c r="F31" s="511"/>
      <c r="G31" s="94"/>
      <c r="H31" s="505"/>
      <c r="I31" s="95"/>
      <c r="J31" s="93"/>
      <c r="K31" s="165"/>
    </row>
    <row r="32" spans="1:11" x14ac:dyDescent="0.25">
      <c r="A32" s="104"/>
      <c r="B32" s="523">
        <v>24</v>
      </c>
      <c r="C32" s="64" t="s">
        <v>31</v>
      </c>
      <c r="D32" s="65"/>
      <c r="E32" s="65"/>
      <c r="F32" s="65"/>
      <c r="G32" s="138">
        <v>20</v>
      </c>
      <c r="H32" s="523" t="s">
        <v>32</v>
      </c>
      <c r="I32" s="139"/>
      <c r="J32" s="276">
        <f t="shared" ref="J32:J38" si="4">G32*I32</f>
        <v>0</v>
      </c>
      <c r="K32" s="165"/>
    </row>
    <row r="33" spans="1:11" x14ac:dyDescent="0.25">
      <c r="A33" s="104"/>
      <c r="B33" s="66">
        <v>25</v>
      </c>
      <c r="C33" s="67" t="s">
        <v>172</v>
      </c>
      <c r="D33" s="68"/>
      <c r="E33" s="68"/>
      <c r="F33" s="68"/>
      <c r="G33" s="144">
        <v>18</v>
      </c>
      <c r="H33" s="66" t="s">
        <v>32</v>
      </c>
      <c r="I33" s="145"/>
      <c r="J33" s="276">
        <f t="shared" si="4"/>
        <v>0</v>
      </c>
      <c r="K33" s="165"/>
    </row>
    <row r="34" spans="1:11" x14ac:dyDescent="0.25">
      <c r="A34" s="104"/>
      <c r="B34" s="66">
        <v>26</v>
      </c>
      <c r="C34" s="67" t="s">
        <v>69</v>
      </c>
      <c r="D34" s="68"/>
      <c r="E34" s="68"/>
      <c r="F34" s="68"/>
      <c r="G34" s="144">
        <v>4</v>
      </c>
      <c r="H34" s="66" t="s">
        <v>32</v>
      </c>
      <c r="I34" s="145"/>
      <c r="J34" s="276">
        <f t="shared" si="4"/>
        <v>0</v>
      </c>
      <c r="K34" s="165"/>
    </row>
    <row r="35" spans="1:11" x14ac:dyDescent="0.25">
      <c r="A35" s="104"/>
      <c r="B35" s="66">
        <v>27</v>
      </c>
      <c r="C35" s="67" t="s">
        <v>70</v>
      </c>
      <c r="D35" s="68"/>
      <c r="E35" s="68"/>
      <c r="F35" s="68"/>
      <c r="G35" s="144">
        <v>12</v>
      </c>
      <c r="H35" s="66" t="s">
        <v>32</v>
      </c>
      <c r="I35" s="145"/>
      <c r="J35" s="276">
        <f t="shared" si="4"/>
        <v>0</v>
      </c>
      <c r="K35" s="165"/>
    </row>
    <row r="36" spans="1:11" x14ac:dyDescent="0.25">
      <c r="A36" s="104"/>
      <c r="B36" s="66">
        <v>28</v>
      </c>
      <c r="C36" s="67" t="s">
        <v>71</v>
      </c>
      <c r="D36" s="68"/>
      <c r="E36" s="68"/>
      <c r="F36" s="68"/>
      <c r="G36" s="144">
        <v>4</v>
      </c>
      <c r="H36" s="66" t="s">
        <v>32</v>
      </c>
      <c r="I36" s="145"/>
      <c r="J36" s="276">
        <f t="shared" si="4"/>
        <v>0</v>
      </c>
      <c r="K36" s="165"/>
    </row>
    <row r="37" spans="1:11" x14ac:dyDescent="0.25">
      <c r="A37" s="104"/>
      <c r="B37" s="66">
        <v>29</v>
      </c>
      <c r="C37" s="67" t="s">
        <v>74</v>
      </c>
      <c r="D37" s="68"/>
      <c r="E37" s="68"/>
      <c r="F37" s="68"/>
      <c r="G37" s="144">
        <v>2</v>
      </c>
      <c r="H37" s="66" t="s">
        <v>32</v>
      </c>
      <c r="I37" s="145"/>
      <c r="J37" s="276">
        <f t="shared" si="4"/>
        <v>0</v>
      </c>
      <c r="K37" s="165"/>
    </row>
    <row r="38" spans="1:11" x14ac:dyDescent="0.25">
      <c r="A38" s="104"/>
      <c r="B38" s="66">
        <v>30</v>
      </c>
      <c r="C38" s="67" t="s">
        <v>34</v>
      </c>
      <c r="D38" s="68"/>
      <c r="E38" s="68"/>
      <c r="F38" s="68"/>
      <c r="G38" s="151">
        <v>1</v>
      </c>
      <c r="H38" s="63" t="s">
        <v>17</v>
      </c>
      <c r="I38" s="145"/>
      <c r="J38" s="276">
        <f t="shared" si="4"/>
        <v>0</v>
      </c>
      <c r="K38" s="165"/>
    </row>
    <row r="39" spans="1:11" x14ac:dyDescent="0.25">
      <c r="A39" s="524"/>
      <c r="B39" s="76"/>
      <c r="C39" s="152" t="s">
        <v>36</v>
      </c>
      <c r="D39" s="153" t="s">
        <v>28</v>
      </c>
      <c r="E39" s="154"/>
      <c r="F39" s="155"/>
      <c r="G39" s="156"/>
      <c r="H39" s="280"/>
      <c r="I39" s="158"/>
      <c r="J39" s="159">
        <f>SUM(J32:J38)</f>
        <v>0</v>
      </c>
      <c r="K39" s="165"/>
    </row>
    <row r="40" spans="1:11" x14ac:dyDescent="0.25">
      <c r="A40" s="103" t="s">
        <v>37</v>
      </c>
      <c r="B40" s="521"/>
      <c r="C40" s="522" t="s">
        <v>38</v>
      </c>
      <c r="D40" s="511"/>
      <c r="E40" s="511"/>
      <c r="F40" s="511"/>
      <c r="G40" s="94"/>
      <c r="H40" s="505"/>
      <c r="I40" s="95"/>
      <c r="J40" s="93"/>
      <c r="K40" s="165"/>
    </row>
    <row r="41" spans="1:11" x14ac:dyDescent="0.25">
      <c r="A41" s="90"/>
      <c r="B41" s="69">
        <v>31</v>
      </c>
      <c r="C41" s="70" t="s">
        <v>133</v>
      </c>
      <c r="D41" s="71"/>
      <c r="E41" s="71"/>
      <c r="F41" s="71"/>
      <c r="G41" s="160">
        <v>22</v>
      </c>
      <c r="H41" s="69" t="s">
        <v>24</v>
      </c>
      <c r="I41" s="140"/>
      <c r="J41" s="276">
        <f t="shared" ref="J41:J43" si="5">G41*I41</f>
        <v>0</v>
      </c>
      <c r="K41" s="165"/>
    </row>
    <row r="42" spans="1:11" x14ac:dyDescent="0.25">
      <c r="A42" s="90"/>
      <c r="B42" s="73">
        <v>32</v>
      </c>
      <c r="C42" s="74" t="s">
        <v>134</v>
      </c>
      <c r="D42" s="75"/>
      <c r="E42" s="75"/>
      <c r="F42" s="75"/>
      <c r="G42" s="148">
        <v>22</v>
      </c>
      <c r="H42" s="73" t="s">
        <v>24</v>
      </c>
      <c r="I42" s="146"/>
      <c r="J42" s="276">
        <f t="shared" si="5"/>
        <v>0</v>
      </c>
      <c r="K42" s="165"/>
    </row>
    <row r="43" spans="1:11" x14ac:dyDescent="0.25">
      <c r="A43" s="90"/>
      <c r="B43" s="73">
        <v>33</v>
      </c>
      <c r="C43" s="60" t="s">
        <v>41</v>
      </c>
      <c r="D43" s="75"/>
      <c r="E43" s="75"/>
      <c r="F43" s="75"/>
      <c r="G43" s="571">
        <v>1</v>
      </c>
      <c r="H43" s="63" t="s">
        <v>17</v>
      </c>
      <c r="I43" s="161"/>
      <c r="J43" s="276">
        <f t="shared" si="5"/>
        <v>0</v>
      </c>
      <c r="K43" s="165"/>
    </row>
    <row r="44" spans="1:11" x14ac:dyDescent="0.25">
      <c r="A44" s="97"/>
      <c r="B44" s="76"/>
      <c r="C44" s="152" t="s">
        <v>42</v>
      </c>
      <c r="D44" s="153" t="s">
        <v>28</v>
      </c>
      <c r="E44" s="154"/>
      <c r="F44" s="155"/>
      <c r="G44" s="156"/>
      <c r="H44" s="280"/>
      <c r="I44" s="158"/>
      <c r="J44" s="159">
        <f>SUM(J41:J43)</f>
        <v>0</v>
      </c>
      <c r="K44" s="165"/>
    </row>
    <row r="45" spans="1:11" x14ac:dyDescent="0.25">
      <c r="A45" s="103" t="s">
        <v>43</v>
      </c>
      <c r="B45" s="520"/>
      <c r="C45" s="522" t="s">
        <v>75</v>
      </c>
      <c r="D45" s="511"/>
      <c r="E45" s="511"/>
      <c r="F45" s="511"/>
      <c r="G45" s="94"/>
      <c r="H45" s="505"/>
      <c r="I45" s="95"/>
      <c r="J45" s="93"/>
      <c r="K45" s="165"/>
    </row>
    <row r="46" spans="1:11" x14ac:dyDescent="0.25">
      <c r="A46" s="167"/>
      <c r="B46" s="205">
        <v>1</v>
      </c>
      <c r="C46" s="584" t="s">
        <v>76</v>
      </c>
      <c r="D46" s="585"/>
      <c r="E46" s="585"/>
      <c r="F46" s="585"/>
      <c r="G46" s="572">
        <v>1</v>
      </c>
      <c r="H46" s="205" t="s">
        <v>17</v>
      </c>
      <c r="I46" s="139"/>
      <c r="J46" s="276">
        <f t="shared" ref="J46:J56" si="6">G46*I46</f>
        <v>0</v>
      </c>
      <c r="K46" s="165"/>
    </row>
    <row r="47" spans="1:11" x14ac:dyDescent="0.25">
      <c r="A47" s="167"/>
      <c r="B47" s="207">
        <v>2</v>
      </c>
      <c r="C47" s="582" t="s">
        <v>53</v>
      </c>
      <c r="D47" s="583"/>
      <c r="E47" s="583"/>
      <c r="F47" s="583"/>
      <c r="G47" s="208">
        <v>1</v>
      </c>
      <c r="H47" s="207" t="s">
        <v>17</v>
      </c>
      <c r="I47" s="145"/>
      <c r="J47" s="276">
        <f t="shared" si="6"/>
        <v>0</v>
      </c>
      <c r="K47" s="165"/>
    </row>
    <row r="48" spans="1:11" x14ac:dyDescent="0.25">
      <c r="A48" s="167"/>
      <c r="B48" s="207">
        <v>3</v>
      </c>
      <c r="C48" s="210" t="s">
        <v>77</v>
      </c>
      <c r="D48" s="211"/>
      <c r="E48" s="211"/>
      <c r="F48" s="211"/>
      <c r="G48" s="208">
        <v>1</v>
      </c>
      <c r="H48" s="207" t="s">
        <v>17</v>
      </c>
      <c r="I48" s="145"/>
      <c r="J48" s="276">
        <f t="shared" si="6"/>
        <v>0</v>
      </c>
      <c r="K48" s="165"/>
    </row>
    <row r="49" spans="1:11" x14ac:dyDescent="0.25">
      <c r="A49" s="167"/>
      <c r="B49" s="207">
        <v>4</v>
      </c>
      <c r="C49" s="586" t="s">
        <v>78</v>
      </c>
      <c r="D49" s="587"/>
      <c r="E49" s="587"/>
      <c r="F49" s="587"/>
      <c r="G49" s="208">
        <v>4</v>
      </c>
      <c r="H49" s="207" t="s">
        <v>32</v>
      </c>
      <c r="I49" s="145"/>
      <c r="J49" s="276">
        <f t="shared" si="6"/>
        <v>0</v>
      </c>
      <c r="K49" s="165"/>
    </row>
    <row r="50" spans="1:11" x14ac:dyDescent="0.25">
      <c r="A50" s="167"/>
      <c r="B50" s="207">
        <v>5</v>
      </c>
      <c r="C50" s="586" t="s">
        <v>79</v>
      </c>
      <c r="D50" s="587"/>
      <c r="E50" s="587"/>
      <c r="F50" s="587"/>
      <c r="G50" s="208">
        <v>4</v>
      </c>
      <c r="H50" s="207" t="s">
        <v>32</v>
      </c>
      <c r="I50" s="145"/>
      <c r="J50" s="276">
        <f t="shared" si="6"/>
        <v>0</v>
      </c>
      <c r="K50" s="165"/>
    </row>
    <row r="51" spans="1:11" x14ac:dyDescent="0.25">
      <c r="A51" s="167"/>
      <c r="B51" s="207">
        <v>6</v>
      </c>
      <c r="C51" s="582" t="s">
        <v>104</v>
      </c>
      <c r="D51" s="583"/>
      <c r="E51" s="583"/>
      <c r="F51" s="583"/>
      <c r="G51" s="208">
        <v>8</v>
      </c>
      <c r="H51" s="207" t="s">
        <v>24</v>
      </c>
      <c r="I51" s="145"/>
      <c r="J51" s="276">
        <f t="shared" si="6"/>
        <v>0</v>
      </c>
      <c r="K51" s="165"/>
    </row>
    <row r="52" spans="1:11" x14ac:dyDescent="0.25">
      <c r="A52" s="167"/>
      <c r="B52" s="207">
        <v>7</v>
      </c>
      <c r="C52" s="582" t="s">
        <v>80</v>
      </c>
      <c r="D52" s="583"/>
      <c r="E52" s="583"/>
      <c r="F52" s="583"/>
      <c r="G52" s="208">
        <v>4</v>
      </c>
      <c r="H52" s="209" t="s">
        <v>24</v>
      </c>
      <c r="I52" s="145"/>
      <c r="J52" s="276">
        <f t="shared" si="6"/>
        <v>0</v>
      </c>
      <c r="K52" s="165"/>
    </row>
    <row r="53" spans="1:11" x14ac:dyDescent="0.25">
      <c r="A53" s="167"/>
      <c r="B53" s="207">
        <v>8</v>
      </c>
      <c r="C53" s="582" t="s">
        <v>81</v>
      </c>
      <c r="D53" s="583"/>
      <c r="E53" s="583"/>
      <c r="F53" s="583"/>
      <c r="G53" s="208">
        <v>4</v>
      </c>
      <c r="H53" s="207" t="s">
        <v>24</v>
      </c>
      <c r="I53" s="145"/>
      <c r="J53" s="276">
        <f t="shared" si="6"/>
        <v>0</v>
      </c>
      <c r="K53" s="165"/>
    </row>
    <row r="54" spans="1:11" x14ac:dyDescent="0.25">
      <c r="A54" s="167"/>
      <c r="B54" s="207">
        <v>9</v>
      </c>
      <c r="C54" s="582" t="s">
        <v>82</v>
      </c>
      <c r="D54" s="583"/>
      <c r="E54" s="583"/>
      <c r="F54" s="583"/>
      <c r="G54" s="151">
        <v>4</v>
      </c>
      <c r="H54" s="207" t="s">
        <v>24</v>
      </c>
      <c r="I54" s="145"/>
      <c r="J54" s="276">
        <f t="shared" si="6"/>
        <v>0</v>
      </c>
      <c r="K54" s="165"/>
    </row>
    <row r="55" spans="1:11" x14ac:dyDescent="0.25">
      <c r="A55" s="167"/>
      <c r="B55" s="207">
        <v>10</v>
      </c>
      <c r="C55" s="582" t="s">
        <v>61</v>
      </c>
      <c r="D55" s="583"/>
      <c r="E55" s="583"/>
      <c r="F55" s="583"/>
      <c r="G55" s="208">
        <v>1</v>
      </c>
      <c r="H55" s="66" t="s">
        <v>17</v>
      </c>
      <c r="I55" s="145"/>
      <c r="J55" s="276">
        <f t="shared" si="6"/>
        <v>0</v>
      </c>
      <c r="K55" s="165"/>
    </row>
    <row r="56" spans="1:11" x14ac:dyDescent="0.25">
      <c r="A56" s="167"/>
      <c r="B56" s="207">
        <v>12</v>
      </c>
      <c r="C56" s="582" t="s">
        <v>84</v>
      </c>
      <c r="D56" s="583"/>
      <c r="E56" s="583"/>
      <c r="F56" s="583"/>
      <c r="G56" s="151">
        <v>1</v>
      </c>
      <c r="H56" s="73" t="s">
        <v>35</v>
      </c>
      <c r="I56" s="145"/>
      <c r="J56" s="276">
        <f t="shared" si="6"/>
        <v>0</v>
      </c>
      <c r="K56" s="165"/>
    </row>
    <row r="57" spans="1:11" x14ac:dyDescent="0.25">
      <c r="A57" s="524"/>
      <c r="B57" s="76"/>
      <c r="C57" s="152" t="s">
        <v>48</v>
      </c>
      <c r="D57" s="153" t="s">
        <v>28</v>
      </c>
      <c r="E57" s="154"/>
      <c r="F57" s="155"/>
      <c r="G57" s="212"/>
      <c r="H57" s="76"/>
      <c r="I57" s="195"/>
      <c r="J57" s="159">
        <f>SUM(J46:J56)</f>
        <v>0</v>
      </c>
      <c r="K57" s="165"/>
    </row>
    <row r="58" spans="1:11" x14ac:dyDescent="0.25">
      <c r="A58" s="103" t="s">
        <v>49</v>
      </c>
      <c r="B58" s="520"/>
      <c r="C58" s="522" t="s">
        <v>44</v>
      </c>
      <c r="D58" s="511"/>
      <c r="E58" s="511"/>
      <c r="F58" s="511"/>
      <c r="G58" s="94"/>
      <c r="H58" s="505"/>
      <c r="I58" s="95"/>
      <c r="J58" s="93"/>
      <c r="K58" s="165"/>
    </row>
    <row r="59" spans="1:11" x14ac:dyDescent="0.25">
      <c r="A59" s="90"/>
      <c r="B59" s="69">
        <v>1</v>
      </c>
      <c r="C59" s="70" t="s">
        <v>137</v>
      </c>
      <c r="D59" s="71"/>
      <c r="E59" s="71"/>
      <c r="F59" s="71"/>
      <c r="G59" s="160">
        <v>3000</v>
      </c>
      <c r="H59" s="69" t="s">
        <v>18</v>
      </c>
      <c r="I59" s="140"/>
      <c r="J59" s="276">
        <f t="shared" ref="J59:J61" si="7">G59*I59</f>
        <v>0</v>
      </c>
      <c r="K59" s="165"/>
    </row>
    <row r="60" spans="1:11" x14ac:dyDescent="0.25">
      <c r="A60" s="90"/>
      <c r="B60" s="73">
        <v>2</v>
      </c>
      <c r="C60" s="60" t="s">
        <v>46</v>
      </c>
      <c r="D60" s="75"/>
      <c r="E60" s="75"/>
      <c r="F60" s="75"/>
      <c r="G60" s="148">
        <v>1</v>
      </c>
      <c r="H60" s="73" t="s">
        <v>24</v>
      </c>
      <c r="I60" s="146"/>
      <c r="J60" s="276">
        <f t="shared" si="7"/>
        <v>0</v>
      </c>
      <c r="K60" s="165"/>
    </row>
    <row r="61" spans="1:11" x14ac:dyDescent="0.25">
      <c r="A61" s="90"/>
      <c r="B61" s="73">
        <v>3</v>
      </c>
      <c r="C61" s="60" t="s">
        <v>47</v>
      </c>
      <c r="D61" s="75"/>
      <c r="E61" s="75"/>
      <c r="F61" s="75"/>
      <c r="G61" s="571">
        <v>1</v>
      </c>
      <c r="H61" s="63" t="s">
        <v>17</v>
      </c>
      <c r="I61" s="161"/>
      <c r="J61" s="276">
        <f t="shared" si="7"/>
        <v>0</v>
      </c>
      <c r="K61" s="165"/>
    </row>
    <row r="62" spans="1:11" x14ac:dyDescent="0.25">
      <c r="A62" s="97"/>
      <c r="B62" s="76"/>
      <c r="C62" s="152" t="s">
        <v>62</v>
      </c>
      <c r="D62" s="153" t="s">
        <v>28</v>
      </c>
      <c r="E62" s="154"/>
      <c r="F62" s="155"/>
      <c r="G62" s="156"/>
      <c r="H62" s="280"/>
      <c r="I62" s="158"/>
      <c r="J62" s="159">
        <f>SUM(J59:J61)</f>
        <v>0</v>
      </c>
      <c r="K62" s="165"/>
    </row>
    <row r="63" spans="1:11" x14ac:dyDescent="0.25">
      <c r="A63" s="103" t="s">
        <v>85</v>
      </c>
      <c r="B63" s="520"/>
      <c r="C63" s="522" t="s">
        <v>50</v>
      </c>
      <c r="D63" s="511"/>
      <c r="E63" s="511"/>
      <c r="F63" s="511"/>
      <c r="G63" s="91"/>
      <c r="H63" s="505"/>
      <c r="I63" s="534"/>
      <c r="J63" s="106"/>
      <c r="K63" s="165"/>
    </row>
    <row r="64" spans="1:11" x14ac:dyDescent="0.25">
      <c r="A64" s="90"/>
      <c r="B64" s="43">
        <v>28</v>
      </c>
      <c r="C64" s="162" t="s">
        <v>51</v>
      </c>
      <c r="D64" s="45"/>
      <c r="E64" s="45"/>
      <c r="F64" s="45"/>
      <c r="G64" s="138">
        <v>1</v>
      </c>
      <c r="H64" s="523" t="s">
        <v>17</v>
      </c>
      <c r="I64" s="139"/>
      <c r="J64" s="276">
        <f t="shared" ref="J64:J75" si="8">G64*I64</f>
        <v>0</v>
      </c>
      <c r="K64" s="165"/>
    </row>
    <row r="65" spans="1:11" x14ac:dyDescent="0.25">
      <c r="A65" s="90"/>
      <c r="B65" s="47">
        <v>29</v>
      </c>
      <c r="C65" s="67" t="s">
        <v>165</v>
      </c>
      <c r="D65" s="52"/>
      <c r="E65" s="52"/>
      <c r="F65" s="52"/>
      <c r="G65" s="144">
        <v>1</v>
      </c>
      <c r="H65" s="66" t="s">
        <v>17</v>
      </c>
      <c r="I65" s="145"/>
      <c r="J65" s="276">
        <f t="shared" si="8"/>
        <v>0</v>
      </c>
      <c r="K65" s="165"/>
    </row>
    <row r="66" spans="1:11" x14ac:dyDescent="0.25">
      <c r="A66" s="90"/>
      <c r="B66" s="47">
        <v>30</v>
      </c>
      <c r="C66" s="67" t="s">
        <v>53</v>
      </c>
      <c r="D66" s="52"/>
      <c r="E66" s="52"/>
      <c r="F66" s="52"/>
      <c r="G66" s="144">
        <v>1</v>
      </c>
      <c r="H66" s="66" t="s">
        <v>17</v>
      </c>
      <c r="I66" s="145"/>
      <c r="J66" s="276">
        <f t="shared" si="8"/>
        <v>0</v>
      </c>
      <c r="K66" s="165"/>
    </row>
    <row r="67" spans="1:11" x14ac:dyDescent="0.25">
      <c r="A67" s="90"/>
      <c r="B67" s="47">
        <v>31</v>
      </c>
      <c r="C67" s="60" t="s">
        <v>54</v>
      </c>
      <c r="D67" s="75"/>
      <c r="E67" s="75"/>
      <c r="F67" s="75"/>
      <c r="G67" s="148">
        <v>1</v>
      </c>
      <c r="H67" s="63" t="s">
        <v>17</v>
      </c>
      <c r="I67" s="145"/>
      <c r="J67" s="276">
        <f t="shared" si="8"/>
        <v>0</v>
      </c>
      <c r="K67" s="165"/>
    </row>
    <row r="68" spans="1:11" x14ac:dyDescent="0.25">
      <c r="A68" s="90"/>
      <c r="B68" s="47">
        <v>33</v>
      </c>
      <c r="C68" s="74" t="s">
        <v>55</v>
      </c>
      <c r="D68" s="75"/>
      <c r="E68" s="75"/>
      <c r="F68" s="75"/>
      <c r="G68" s="148">
        <v>1</v>
      </c>
      <c r="H68" s="63" t="s">
        <v>17</v>
      </c>
      <c r="I68" s="145"/>
      <c r="J68" s="276">
        <f t="shared" si="8"/>
        <v>0</v>
      </c>
      <c r="K68" s="165"/>
    </row>
    <row r="69" spans="1:11" x14ac:dyDescent="0.25">
      <c r="A69" s="90"/>
      <c r="B69" s="47">
        <v>34</v>
      </c>
      <c r="C69" s="54" t="s">
        <v>57</v>
      </c>
      <c r="D69" s="52"/>
      <c r="E69" s="52"/>
      <c r="F69" s="52"/>
      <c r="G69" s="144">
        <v>1</v>
      </c>
      <c r="H69" s="66" t="s">
        <v>17</v>
      </c>
      <c r="I69" s="145"/>
      <c r="J69" s="276">
        <f t="shared" si="8"/>
        <v>0</v>
      </c>
      <c r="K69" s="165"/>
    </row>
    <row r="70" spans="1:11" x14ac:dyDescent="0.25">
      <c r="A70" s="90"/>
      <c r="B70" s="47">
        <v>35</v>
      </c>
      <c r="C70" s="54" t="s">
        <v>58</v>
      </c>
      <c r="D70" s="52"/>
      <c r="E70" s="52"/>
      <c r="F70" s="52"/>
      <c r="G70" s="144">
        <v>1</v>
      </c>
      <c r="H70" s="66" t="s">
        <v>17</v>
      </c>
      <c r="I70" s="145"/>
      <c r="J70" s="276">
        <f t="shared" si="8"/>
        <v>0</v>
      </c>
      <c r="K70" s="165"/>
    </row>
    <row r="71" spans="1:11" x14ac:dyDescent="0.25">
      <c r="A71" s="90"/>
      <c r="B71" s="47">
        <v>36</v>
      </c>
      <c r="C71" s="67" t="s">
        <v>59</v>
      </c>
      <c r="D71" s="52"/>
      <c r="E71" s="52"/>
      <c r="F71" s="52"/>
      <c r="G71" s="144">
        <v>1</v>
      </c>
      <c r="H71" s="66" t="s">
        <v>17</v>
      </c>
      <c r="I71" s="145"/>
      <c r="J71" s="276">
        <f t="shared" si="8"/>
        <v>0</v>
      </c>
      <c r="K71" s="165"/>
    </row>
    <row r="72" spans="1:11" x14ac:dyDescent="0.25">
      <c r="A72" s="90"/>
      <c r="B72" s="47">
        <v>37</v>
      </c>
      <c r="C72" s="67" t="s">
        <v>60</v>
      </c>
      <c r="D72" s="52"/>
      <c r="E72" s="52"/>
      <c r="F72" s="52"/>
      <c r="G72" s="144">
        <v>1</v>
      </c>
      <c r="H72" s="66" t="s">
        <v>17</v>
      </c>
      <c r="I72" s="145"/>
      <c r="J72" s="276">
        <f t="shared" si="8"/>
        <v>0</v>
      </c>
      <c r="K72" s="165"/>
    </row>
    <row r="73" spans="1:11" x14ac:dyDescent="0.25">
      <c r="A73" s="90"/>
      <c r="B73" s="47">
        <v>38</v>
      </c>
      <c r="C73" s="67" t="s">
        <v>140</v>
      </c>
      <c r="D73" s="52"/>
      <c r="E73" s="52"/>
      <c r="F73" s="52"/>
      <c r="G73" s="144">
        <v>6</v>
      </c>
      <c r="H73" s="47" t="s">
        <v>24</v>
      </c>
      <c r="I73" s="145"/>
      <c r="J73" s="276">
        <f t="shared" si="8"/>
        <v>0</v>
      </c>
      <c r="K73" s="165"/>
    </row>
    <row r="74" spans="1:11" x14ac:dyDescent="0.25">
      <c r="A74" s="90"/>
      <c r="B74" s="47">
        <v>40</v>
      </c>
      <c r="C74" s="51" t="s">
        <v>61</v>
      </c>
      <c r="D74" s="52"/>
      <c r="E74" s="52"/>
      <c r="F74" s="52"/>
      <c r="G74" s="144">
        <v>1</v>
      </c>
      <c r="H74" s="66" t="s">
        <v>17</v>
      </c>
      <c r="I74" s="145"/>
      <c r="J74" s="276">
        <f t="shared" si="8"/>
        <v>0</v>
      </c>
      <c r="K74" s="165"/>
    </row>
    <row r="75" spans="1:11" x14ac:dyDescent="0.25">
      <c r="A75" s="90"/>
      <c r="B75" s="47">
        <v>41</v>
      </c>
      <c r="C75" s="277" t="s">
        <v>155</v>
      </c>
      <c r="D75" s="52"/>
      <c r="E75" s="52"/>
      <c r="F75" s="52"/>
      <c r="G75" s="144">
        <v>1</v>
      </c>
      <c r="H75" s="66" t="s">
        <v>17</v>
      </c>
      <c r="I75" s="145"/>
      <c r="J75" s="276">
        <f t="shared" si="8"/>
        <v>0</v>
      </c>
      <c r="K75" s="165"/>
    </row>
    <row r="76" spans="1:11" x14ac:dyDescent="0.25">
      <c r="A76" s="97"/>
      <c r="B76" s="76"/>
      <c r="C76" s="152" t="s">
        <v>109</v>
      </c>
      <c r="D76" s="153" t="s">
        <v>28</v>
      </c>
      <c r="E76" s="154"/>
      <c r="F76" s="155"/>
      <c r="G76" s="215"/>
      <c r="H76" s="76"/>
      <c r="I76" s="216"/>
      <c r="J76" s="159">
        <f>SUM(J64:J75)</f>
        <v>0</v>
      </c>
      <c r="K76" s="165"/>
    </row>
    <row r="77" spans="1:11" x14ac:dyDescent="0.25">
      <c r="A77" s="524"/>
      <c r="B77" s="505"/>
      <c r="C77" s="506"/>
      <c r="D77" s="506"/>
      <c r="E77" s="506"/>
      <c r="F77" s="506"/>
      <c r="G77" s="533"/>
      <c r="H77" s="505"/>
      <c r="I77" s="95"/>
      <c r="J77" s="170"/>
      <c r="K77" s="165"/>
    </row>
    <row r="78" spans="1:11" x14ac:dyDescent="0.25">
      <c r="A78" s="84"/>
      <c r="B78" s="85"/>
      <c r="C78" s="511" t="s">
        <v>63</v>
      </c>
      <c r="D78" s="511"/>
      <c r="E78" s="511"/>
      <c r="F78" s="511"/>
      <c r="G78" s="112"/>
      <c r="H78" s="85"/>
      <c r="I78" s="86"/>
      <c r="J78" s="113">
        <f>J30+J39+J44+J57+J62+J76</f>
        <v>96000</v>
      </c>
      <c r="K78" s="165"/>
    </row>
    <row r="79" spans="1:11" x14ac:dyDescent="0.25">
      <c r="A79" s="524"/>
      <c r="B79" s="505"/>
      <c r="C79" s="506"/>
      <c r="D79" s="506"/>
      <c r="E79" s="506"/>
      <c r="F79" s="506"/>
      <c r="G79" s="507"/>
      <c r="H79" s="505"/>
      <c r="I79" s="508"/>
      <c r="J79" s="525"/>
      <c r="K79" s="165"/>
    </row>
    <row r="80" spans="1:11" x14ac:dyDescent="0.25">
      <c r="A80" s="524"/>
      <c r="B80" s="505"/>
      <c r="C80" s="519" t="s">
        <v>90</v>
      </c>
      <c r="D80" s="506"/>
      <c r="E80" s="506"/>
      <c r="F80" s="506"/>
      <c r="G80" s="507"/>
      <c r="H80" s="505"/>
      <c r="I80" s="508"/>
      <c r="J80" s="525"/>
      <c r="K80" s="165"/>
    </row>
    <row r="81" spans="1:11" x14ac:dyDescent="0.25">
      <c r="A81" s="524"/>
      <c r="B81" s="505"/>
      <c r="C81" s="506"/>
      <c r="D81" s="506"/>
      <c r="E81" s="506"/>
      <c r="F81" s="506"/>
      <c r="G81" s="507"/>
      <c r="H81" s="505"/>
      <c r="I81" s="508"/>
      <c r="J81" s="527"/>
      <c r="K81" s="165"/>
    </row>
    <row r="82" spans="1:11" x14ac:dyDescent="0.25">
      <c r="A82" s="114"/>
      <c r="B82" s="505"/>
      <c r="C82" s="506"/>
      <c r="D82" s="506"/>
      <c r="E82" s="506"/>
      <c r="F82" s="506"/>
      <c r="G82" s="507"/>
      <c r="H82" s="505"/>
      <c r="I82" s="508"/>
      <c r="J82" s="527"/>
      <c r="K82" s="165"/>
    </row>
    <row r="83" spans="1:11" x14ac:dyDescent="0.25">
      <c r="A83" s="524"/>
      <c r="B83" s="505"/>
      <c r="C83" s="506"/>
      <c r="D83" s="506"/>
      <c r="E83" s="506"/>
      <c r="F83" s="506"/>
      <c r="G83" s="507"/>
      <c r="H83" s="505"/>
      <c r="I83" s="508"/>
      <c r="J83" s="527"/>
      <c r="K83" s="165"/>
    </row>
    <row r="84" spans="1:11" x14ac:dyDescent="0.25">
      <c r="A84" s="524"/>
      <c r="B84" s="505"/>
      <c r="C84" s="506"/>
      <c r="D84" s="506"/>
      <c r="E84" s="506"/>
      <c r="F84" s="506"/>
      <c r="G84" s="115"/>
      <c r="H84" s="116"/>
      <c r="I84" s="530"/>
      <c r="J84" s="530"/>
      <c r="K84" s="165"/>
    </row>
    <row r="85" spans="1:11" x14ac:dyDescent="0.25">
      <c r="A85" s="524"/>
      <c r="B85" s="521"/>
      <c r="C85" s="526"/>
      <c r="D85" s="506"/>
      <c r="E85" s="506"/>
      <c r="F85" s="506"/>
      <c r="G85" s="527"/>
      <c r="H85" s="527"/>
      <c r="I85" s="527"/>
      <c r="J85" s="527"/>
      <c r="K85" s="165"/>
    </row>
    <row r="86" spans="1:11" x14ac:dyDescent="0.25">
      <c r="A86" s="524"/>
      <c r="B86" s="521"/>
      <c r="C86" s="526"/>
      <c r="D86" s="506"/>
      <c r="E86" s="506"/>
      <c r="F86" s="506"/>
      <c r="G86" s="527"/>
      <c r="H86" s="527"/>
      <c r="I86" s="527"/>
      <c r="J86" s="527"/>
      <c r="K86" s="165"/>
    </row>
    <row r="87" spans="1:11" x14ac:dyDescent="0.25">
      <c r="A87" s="97"/>
      <c r="B87" s="521"/>
      <c r="C87" s="526"/>
      <c r="D87" s="506"/>
      <c r="E87" s="506"/>
      <c r="F87" s="506"/>
      <c r="G87" s="527"/>
      <c r="H87" s="527"/>
      <c r="I87" s="527"/>
      <c r="J87" s="527"/>
      <c r="K87" s="165"/>
    </row>
    <row r="88" spans="1:11" x14ac:dyDescent="0.25">
      <c r="A88" s="524"/>
      <c r="B88" s="521"/>
      <c r="C88" s="528"/>
      <c r="D88" s="506"/>
      <c r="E88" s="506"/>
      <c r="F88" s="506"/>
      <c r="G88" s="527"/>
      <c r="H88" s="527"/>
      <c r="I88" s="527"/>
      <c r="J88" s="527"/>
      <c r="K88" s="165"/>
    </row>
    <row r="89" spans="1:11" x14ac:dyDescent="0.25">
      <c r="A89" s="473"/>
      <c r="B89" s="521"/>
      <c r="C89" s="528"/>
      <c r="D89" s="506"/>
      <c r="E89" s="506"/>
      <c r="F89" s="506"/>
      <c r="G89" s="527"/>
      <c r="H89" s="527"/>
      <c r="I89" s="527"/>
      <c r="J89" s="527"/>
      <c r="K89" s="165"/>
    </row>
    <row r="90" spans="1:11" x14ac:dyDescent="0.25">
      <c r="A90" s="473"/>
      <c r="B90" s="521"/>
      <c r="C90" s="528"/>
      <c r="D90" s="506"/>
      <c r="E90" s="506"/>
      <c r="F90" s="506"/>
      <c r="G90" s="527"/>
      <c r="H90" s="527"/>
      <c r="I90" s="527"/>
      <c r="J90" s="527"/>
      <c r="K90" s="165"/>
    </row>
    <row r="91" spans="1:11" x14ac:dyDescent="0.25">
      <c r="A91" s="524"/>
      <c r="B91" s="521"/>
      <c r="C91" s="528"/>
      <c r="D91" s="506"/>
      <c r="E91" s="506"/>
      <c r="F91" s="506"/>
      <c r="G91" s="504"/>
      <c r="H91" s="529"/>
      <c r="I91" s="530"/>
      <c r="J91" s="530"/>
      <c r="K91" s="165"/>
    </row>
    <row r="92" spans="1:11" x14ac:dyDescent="0.25">
      <c r="A92" s="524"/>
      <c r="B92" s="505"/>
      <c r="C92" s="506"/>
      <c r="D92" s="506"/>
      <c r="E92" s="506"/>
      <c r="F92" s="506"/>
      <c r="G92" s="507"/>
      <c r="H92" s="505"/>
      <c r="I92" s="508"/>
      <c r="J92" s="527"/>
      <c r="K92" s="165"/>
    </row>
    <row r="93" spans="1:11" x14ac:dyDescent="0.25">
      <c r="A93" s="524"/>
      <c r="B93" s="505"/>
      <c r="C93" s="506"/>
      <c r="D93" s="506"/>
      <c r="E93" s="506"/>
      <c r="F93" s="506"/>
      <c r="G93" s="504"/>
      <c r="H93" s="531"/>
      <c r="I93" s="532"/>
      <c r="J93" s="530"/>
      <c r="K93" s="165"/>
    </row>
    <row r="94" spans="1:11" x14ac:dyDescent="0.25">
      <c r="A94" s="524"/>
      <c r="B94" s="505"/>
      <c r="C94" s="506"/>
      <c r="D94" s="506"/>
      <c r="E94" s="506"/>
      <c r="F94" s="506"/>
      <c r="G94" s="507"/>
      <c r="H94" s="524"/>
      <c r="I94" s="508"/>
      <c r="J94" s="527"/>
      <c r="K94" s="165"/>
    </row>
    <row r="95" spans="1:11" x14ac:dyDescent="0.25">
      <c r="A95" s="524"/>
      <c r="B95" s="505"/>
      <c r="C95" s="506"/>
      <c r="D95" s="506"/>
      <c r="E95" s="506"/>
      <c r="F95" s="506"/>
      <c r="G95" s="504"/>
      <c r="H95" s="531"/>
      <c r="I95" s="532"/>
      <c r="J95" s="530"/>
      <c r="K95" s="165"/>
    </row>
    <row r="96" spans="1:11" x14ac:dyDescent="0.25">
      <c r="A96" s="524"/>
      <c r="B96" s="505"/>
      <c r="C96" s="506"/>
      <c r="D96" s="506"/>
      <c r="E96" s="506"/>
      <c r="F96" s="506"/>
      <c r="G96" s="504"/>
      <c r="H96" s="531"/>
      <c r="I96" s="532"/>
      <c r="J96" s="164"/>
      <c r="K96" s="165"/>
    </row>
  </sheetData>
  <mergeCells count="14">
    <mergeCell ref="C56:F56"/>
    <mergeCell ref="C51:F51"/>
    <mergeCell ref="C52:F52"/>
    <mergeCell ref="C53:F53"/>
    <mergeCell ref="C54:F54"/>
    <mergeCell ref="C55:F55"/>
    <mergeCell ref="C50:F50"/>
    <mergeCell ref="D1:E1"/>
    <mergeCell ref="A2:J2"/>
    <mergeCell ref="A3:J3"/>
    <mergeCell ref="A4:J4"/>
    <mergeCell ref="C46:F46"/>
    <mergeCell ref="C47:F47"/>
    <mergeCell ref="C49:F49"/>
  </mergeCells>
  <pageMargins left="0.7" right="0.7" top="0.78740157499999996" bottom="0.78740157499999996" header="0.3" footer="0.3"/>
  <pageSetup paperSize="9" scale="6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9"/>
  <sheetViews>
    <sheetView tabSelected="1" view="pageBreakPreview" zoomScale="66" zoomScaleNormal="100" zoomScaleSheetLayoutView="66" workbookViewId="0">
      <selection activeCell="A26" sqref="A26"/>
    </sheetView>
  </sheetViews>
  <sheetFormatPr defaultRowHeight="15" x14ac:dyDescent="0.25"/>
  <cols>
    <col min="1" max="1" width="109.85546875" customWidth="1"/>
    <col min="2" max="2" width="5.28515625" customWidth="1"/>
    <col min="3" max="3" width="18" customWidth="1"/>
  </cols>
  <sheetData>
    <row r="1" spans="1:3" ht="15.75" thickBot="1" x14ac:dyDescent="0.3"/>
    <row r="2" spans="1:3" ht="18.75" x14ac:dyDescent="0.25">
      <c r="A2" s="600" t="s">
        <v>141</v>
      </c>
      <c r="B2" s="601"/>
      <c r="C2" s="602"/>
    </row>
    <row r="3" spans="1:3" ht="21.95" customHeight="1" x14ac:dyDescent="0.25">
      <c r="A3" s="596" t="s">
        <v>142</v>
      </c>
      <c r="B3" s="597"/>
      <c r="C3" s="536">
        <f>G1_Hraz_1F!J52</f>
        <v>35000</v>
      </c>
    </row>
    <row r="4" spans="1:3" ht="21.95" customHeight="1" x14ac:dyDescent="0.25">
      <c r="A4" s="596" t="s">
        <v>143</v>
      </c>
      <c r="B4" s="597"/>
      <c r="C4" s="536">
        <f>G1_Hraz_2F!J77</f>
        <v>77000</v>
      </c>
    </row>
    <row r="5" spans="1:3" ht="21.95" customHeight="1" x14ac:dyDescent="0.25">
      <c r="A5" s="596" t="s">
        <v>184</v>
      </c>
      <c r="B5" s="597"/>
      <c r="C5" s="536">
        <f>G1_Hraz_Inj!J25</f>
        <v>0</v>
      </c>
    </row>
    <row r="6" spans="1:3" ht="21.95" customHeight="1" x14ac:dyDescent="0.25">
      <c r="A6" s="546" t="s">
        <v>111</v>
      </c>
      <c r="B6" s="547"/>
      <c r="C6" s="536">
        <f>G2_prevod_1!J24</f>
        <v>0</v>
      </c>
    </row>
    <row r="7" spans="1:3" ht="21.95" customHeight="1" x14ac:dyDescent="0.25">
      <c r="A7" s="546" t="s">
        <v>117</v>
      </c>
      <c r="B7" s="547"/>
      <c r="C7" s="536">
        <f>G2_prevod_2!J77</f>
        <v>58000</v>
      </c>
    </row>
    <row r="8" spans="1:3" ht="21.95" customHeight="1" x14ac:dyDescent="0.25">
      <c r="A8" s="546" t="s">
        <v>123</v>
      </c>
      <c r="B8" s="547"/>
      <c r="C8" s="536">
        <f>G3_prel_1!J23</f>
        <v>0</v>
      </c>
    </row>
    <row r="9" spans="1:3" ht="21.95" customHeight="1" x14ac:dyDescent="0.25">
      <c r="A9" s="546" t="s">
        <v>125</v>
      </c>
      <c r="B9" s="547"/>
      <c r="C9" s="536">
        <f>G3_prel_2!J65</f>
        <v>58000</v>
      </c>
    </row>
    <row r="10" spans="1:3" ht="21.95" customHeight="1" x14ac:dyDescent="0.25">
      <c r="A10" s="546" t="s">
        <v>144</v>
      </c>
      <c r="B10" s="547"/>
      <c r="C10" s="536">
        <f>G4_zemn_1!J60</f>
        <v>77000</v>
      </c>
    </row>
    <row r="11" spans="1:3" ht="21.95" customHeight="1" x14ac:dyDescent="0.25">
      <c r="A11" s="546" t="s">
        <v>145</v>
      </c>
      <c r="B11" s="547"/>
      <c r="C11" s="536">
        <f>G4_zemn_2!J60</f>
        <v>180000</v>
      </c>
    </row>
    <row r="12" spans="1:3" ht="21.95" customHeight="1" x14ac:dyDescent="0.25">
      <c r="A12" s="546" t="s">
        <v>138</v>
      </c>
      <c r="B12" s="547"/>
      <c r="C12" s="536">
        <f>G5_zatopa_1!J26</f>
        <v>0</v>
      </c>
    </row>
    <row r="13" spans="1:3" ht="21.95" customHeight="1" x14ac:dyDescent="0.25">
      <c r="A13" s="596" t="s">
        <v>139</v>
      </c>
      <c r="B13" s="597"/>
      <c r="C13" s="536">
        <f>G5_zatopa_2!J78</f>
        <v>96000</v>
      </c>
    </row>
    <row r="14" spans="1:3" ht="21.95" customHeight="1" x14ac:dyDescent="0.25">
      <c r="A14" s="537"/>
      <c r="B14" s="538"/>
      <c r="C14" s="539"/>
    </row>
    <row r="15" spans="1:3" ht="21.95" customHeight="1" x14ac:dyDescent="0.25">
      <c r="A15" s="596" t="s">
        <v>146</v>
      </c>
      <c r="B15" s="597"/>
      <c r="C15" s="536">
        <f>SUM(C3:C14)</f>
        <v>581000</v>
      </c>
    </row>
    <row r="16" spans="1:3" ht="21.95" customHeight="1" x14ac:dyDescent="0.25">
      <c r="A16" s="540"/>
      <c r="B16" s="541"/>
      <c r="C16" s="542"/>
    </row>
    <row r="17" spans="1:3" ht="21.95" customHeight="1" x14ac:dyDescent="0.25">
      <c r="A17" s="543" t="s">
        <v>147</v>
      </c>
      <c r="B17" s="544"/>
      <c r="C17" s="536">
        <f>C15*0.21</f>
        <v>122010</v>
      </c>
    </row>
    <row r="18" spans="1:3" ht="21.95" customHeight="1" x14ac:dyDescent="0.25">
      <c r="A18" s="540"/>
      <c r="B18" s="541"/>
      <c r="C18" s="542"/>
    </row>
    <row r="19" spans="1:3" ht="21.95" customHeight="1" thickBot="1" x14ac:dyDescent="0.3">
      <c r="A19" s="598" t="s">
        <v>148</v>
      </c>
      <c r="B19" s="599"/>
      <c r="C19" s="545">
        <f>C15+C17</f>
        <v>703010</v>
      </c>
    </row>
    <row r="20" spans="1:3" ht="21.95" customHeight="1" x14ac:dyDescent="0.25"/>
    <row r="21" spans="1:3" ht="21.95" customHeight="1" x14ac:dyDescent="0.25"/>
    <row r="22" spans="1:3" ht="21.95" customHeight="1" x14ac:dyDescent="0.25"/>
    <row r="23" spans="1:3" ht="21.95" customHeight="1" x14ac:dyDescent="0.25"/>
    <row r="24" spans="1:3" ht="21.95" customHeight="1" x14ac:dyDescent="0.25"/>
    <row r="25" spans="1:3" ht="21.95" customHeight="1" x14ac:dyDescent="0.25"/>
    <row r="26" spans="1:3" ht="21.95" customHeight="1" x14ac:dyDescent="0.25"/>
    <row r="27" spans="1:3" ht="21.95" customHeight="1" x14ac:dyDescent="0.25"/>
    <row r="28" spans="1:3" ht="21.95" customHeight="1" x14ac:dyDescent="0.25"/>
    <row r="29" spans="1:3" ht="21.95" customHeight="1" x14ac:dyDescent="0.25"/>
    <row r="30" spans="1:3" ht="21.95" customHeight="1" x14ac:dyDescent="0.25"/>
    <row r="31" spans="1:3" ht="21.95" customHeight="1" x14ac:dyDescent="0.25"/>
    <row r="32" spans="1:3" ht="21.95" customHeight="1" x14ac:dyDescent="0.25"/>
    <row r="33" ht="21.95" customHeight="1" x14ac:dyDescent="0.25"/>
    <row r="34" ht="21.95" customHeight="1" x14ac:dyDescent="0.25"/>
    <row r="35" ht="21.95" customHeight="1" x14ac:dyDescent="0.25"/>
    <row r="36" ht="21.95" customHeight="1" x14ac:dyDescent="0.25"/>
    <row r="37" ht="21.95" customHeight="1" x14ac:dyDescent="0.25"/>
    <row r="38" ht="21.95" customHeight="1" x14ac:dyDescent="0.25"/>
    <row r="39" ht="21.95" customHeight="1" x14ac:dyDescent="0.25"/>
  </sheetData>
  <mergeCells count="7">
    <mergeCell ref="A3:B3"/>
    <mergeCell ref="A19:B19"/>
    <mergeCell ref="A13:B13"/>
    <mergeCell ref="A15:B15"/>
    <mergeCell ref="A2:C2"/>
    <mergeCell ref="A4:B4"/>
    <mergeCell ref="A5:B5"/>
  </mergeCells>
  <pageMargins left="0.7" right="0.7" top="0.78740157499999996" bottom="0.78740157499999996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8"/>
  <sheetViews>
    <sheetView view="pageBreakPreview" zoomScaleNormal="100" zoomScaleSheetLayoutView="100" workbookViewId="0">
      <selection activeCell="A7" sqref="A7"/>
    </sheetView>
  </sheetViews>
  <sheetFormatPr defaultRowHeight="15" x14ac:dyDescent="0.25"/>
  <cols>
    <col min="1" max="2" width="5.140625" customWidth="1"/>
    <col min="3" max="3" width="44.140625" customWidth="1"/>
    <col min="6" max="6" width="10" customWidth="1"/>
    <col min="7" max="7" width="8.7109375" customWidth="1"/>
    <col min="8" max="8" width="8.42578125" customWidth="1"/>
    <col min="10" max="10" width="12.140625" customWidth="1"/>
  </cols>
  <sheetData>
    <row r="1" spans="1:13" x14ac:dyDescent="0.25">
      <c r="A1" s="79"/>
      <c r="B1" s="3"/>
      <c r="C1" s="8"/>
      <c r="D1" s="578" t="s">
        <v>0</v>
      </c>
      <c r="E1" s="578"/>
      <c r="F1" s="8"/>
      <c r="G1" s="2"/>
      <c r="H1" s="80"/>
      <c r="I1" s="4"/>
      <c r="J1" s="81"/>
      <c r="K1" s="165"/>
    </row>
    <row r="2" spans="1:13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  <c r="K2" s="165"/>
    </row>
    <row r="3" spans="1:13" ht="15.75" customHeight="1" x14ac:dyDescent="0.25">
      <c r="A3" s="580" t="s">
        <v>2</v>
      </c>
      <c r="B3" s="580"/>
      <c r="C3" s="580"/>
      <c r="D3" s="580"/>
      <c r="E3" s="580"/>
      <c r="F3" s="580"/>
      <c r="G3" s="580"/>
      <c r="H3" s="580"/>
      <c r="I3" s="580"/>
      <c r="J3" s="580"/>
      <c r="K3" s="165"/>
    </row>
    <row r="4" spans="1:13" ht="15.75" customHeight="1" x14ac:dyDescent="0.25">
      <c r="A4" s="581" t="s">
        <v>88</v>
      </c>
      <c r="B4" s="581"/>
      <c r="C4" s="581"/>
      <c r="D4" s="581"/>
      <c r="E4" s="581"/>
      <c r="F4" s="581"/>
      <c r="G4" s="581"/>
      <c r="H4" s="581"/>
      <c r="I4" s="581"/>
      <c r="J4" s="581"/>
      <c r="K4" s="165"/>
    </row>
    <row r="5" spans="1:13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  <c r="K5" s="165"/>
    </row>
    <row r="6" spans="1:13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  <c r="K6" s="165"/>
    </row>
    <row r="7" spans="1:13" x14ac:dyDescent="0.25">
      <c r="A7" s="30"/>
      <c r="B7" s="3"/>
      <c r="C7" s="8"/>
      <c r="D7" s="8"/>
      <c r="E7" s="8"/>
      <c r="F7" s="8"/>
      <c r="G7" s="87"/>
      <c r="H7" s="2"/>
      <c r="I7" s="4"/>
      <c r="J7" s="82"/>
      <c r="K7" s="165"/>
    </row>
    <row r="8" spans="1:13" x14ac:dyDescent="0.25">
      <c r="A8" s="84" t="s">
        <v>10</v>
      </c>
      <c r="B8" s="5"/>
      <c r="C8" s="6" t="s">
        <v>11</v>
      </c>
      <c r="D8" s="7"/>
      <c r="E8" s="8"/>
      <c r="F8" s="8"/>
      <c r="G8" s="88"/>
      <c r="H8" s="9"/>
      <c r="I8" s="4"/>
      <c r="J8" s="89"/>
      <c r="K8" s="165"/>
    </row>
    <row r="9" spans="1:13" x14ac:dyDescent="0.25">
      <c r="A9" s="90"/>
      <c r="B9" s="10"/>
      <c r="C9" s="11" t="s">
        <v>12</v>
      </c>
      <c r="D9" s="12"/>
      <c r="E9" s="13"/>
      <c r="F9" s="14"/>
      <c r="G9" s="91"/>
      <c r="H9" s="15"/>
      <c r="I9" s="89"/>
      <c r="J9" s="89"/>
      <c r="K9" s="165"/>
      <c r="M9" s="214"/>
    </row>
    <row r="10" spans="1:13" x14ac:dyDescent="0.25">
      <c r="A10" s="92"/>
      <c r="B10" s="39">
        <v>1</v>
      </c>
      <c r="C10" s="40" t="s">
        <v>185</v>
      </c>
      <c r="D10" s="41"/>
      <c r="E10" s="41"/>
      <c r="F10" s="41"/>
      <c r="G10" s="131">
        <v>78</v>
      </c>
      <c r="H10" s="42" t="s">
        <v>13</v>
      </c>
      <c r="I10" s="132"/>
      <c r="J10" s="276">
        <f t="shared" ref="J10:J17" si="0">G10*(I10)</f>
        <v>0</v>
      </c>
      <c r="K10" s="165"/>
    </row>
    <row r="11" spans="1:13" ht="15" customHeight="1" x14ac:dyDescent="0.25">
      <c r="A11" s="92"/>
      <c r="B11" s="173">
        <v>2</v>
      </c>
      <c r="C11" s="588" t="s">
        <v>195</v>
      </c>
      <c r="D11" s="588"/>
      <c r="E11" s="588"/>
      <c r="F11" s="588"/>
      <c r="G11" s="174">
        <v>242</v>
      </c>
      <c r="H11" s="175" t="s">
        <v>13</v>
      </c>
      <c r="I11" s="362"/>
      <c r="J11" s="278">
        <f t="shared" si="0"/>
        <v>0</v>
      </c>
      <c r="K11" s="165"/>
    </row>
    <row r="12" spans="1:13" x14ac:dyDescent="0.25">
      <c r="A12" s="92"/>
      <c r="B12" s="173">
        <v>3</v>
      </c>
      <c r="C12" s="588" t="s">
        <v>151</v>
      </c>
      <c r="D12" s="588"/>
      <c r="E12" s="588"/>
      <c r="F12" s="588"/>
      <c r="G12" s="174">
        <v>80</v>
      </c>
      <c r="H12" s="175" t="s">
        <v>13</v>
      </c>
      <c r="I12" s="362"/>
      <c r="J12" s="278">
        <f t="shared" si="0"/>
        <v>0</v>
      </c>
      <c r="K12" s="165"/>
    </row>
    <row r="13" spans="1:13" x14ac:dyDescent="0.25">
      <c r="A13" s="12"/>
      <c r="B13" s="173">
        <v>5</v>
      </c>
      <c r="C13" s="51" t="s">
        <v>152</v>
      </c>
      <c r="D13" s="52"/>
      <c r="E13" s="52"/>
      <c r="F13" s="52"/>
      <c r="G13" s="144">
        <v>120</v>
      </c>
      <c r="H13" s="53" t="s">
        <v>13</v>
      </c>
      <c r="I13" s="362"/>
      <c r="J13" s="278">
        <f t="shared" si="0"/>
        <v>0</v>
      </c>
      <c r="K13" s="165"/>
    </row>
    <row r="14" spans="1:13" x14ac:dyDescent="0.25">
      <c r="A14" s="12"/>
      <c r="B14" s="173">
        <v>6</v>
      </c>
      <c r="C14" s="51" t="s">
        <v>64</v>
      </c>
      <c r="D14" s="52"/>
      <c r="E14" s="52"/>
      <c r="F14" s="52"/>
      <c r="G14" s="144">
        <v>16</v>
      </c>
      <c r="H14" s="53" t="s">
        <v>24</v>
      </c>
      <c r="I14" s="362"/>
      <c r="J14" s="278">
        <f t="shared" si="0"/>
        <v>0</v>
      </c>
      <c r="K14" s="165"/>
    </row>
    <row r="15" spans="1:13" x14ac:dyDescent="0.25">
      <c r="A15" s="92"/>
      <c r="B15" s="173">
        <v>7</v>
      </c>
      <c r="C15" s="176" t="s">
        <v>115</v>
      </c>
      <c r="D15" s="177"/>
      <c r="E15" s="177"/>
      <c r="F15" s="177"/>
      <c r="G15" s="178">
        <v>160</v>
      </c>
      <c r="H15" s="179" t="s">
        <v>13</v>
      </c>
      <c r="I15" s="430"/>
      <c r="J15" s="278">
        <f t="shared" si="0"/>
        <v>0</v>
      </c>
      <c r="K15" s="165"/>
    </row>
    <row r="16" spans="1:13" x14ac:dyDescent="0.25">
      <c r="A16" s="92"/>
      <c r="B16" s="173">
        <v>8</v>
      </c>
      <c r="C16" s="176" t="s">
        <v>116</v>
      </c>
      <c r="D16" s="180"/>
      <c r="E16" s="180"/>
      <c r="F16" s="177"/>
      <c r="G16" s="178">
        <v>160</v>
      </c>
      <c r="H16" s="179" t="s">
        <v>13</v>
      </c>
      <c r="I16" s="430"/>
      <c r="J16" s="278">
        <f t="shared" si="0"/>
        <v>0</v>
      </c>
      <c r="K16" s="165"/>
    </row>
    <row r="17" spans="1:11" x14ac:dyDescent="0.25">
      <c r="A17" s="92"/>
      <c r="B17" s="173">
        <v>9</v>
      </c>
      <c r="C17" s="176" t="s">
        <v>45</v>
      </c>
      <c r="D17" s="180"/>
      <c r="E17" s="180"/>
      <c r="F17" s="177"/>
      <c r="G17" s="178">
        <v>1</v>
      </c>
      <c r="H17" s="179" t="s">
        <v>17</v>
      </c>
      <c r="I17" s="430"/>
      <c r="J17" s="278">
        <f t="shared" si="0"/>
        <v>0</v>
      </c>
      <c r="K17" s="165"/>
    </row>
    <row r="18" spans="1:11" x14ac:dyDescent="0.25">
      <c r="A18" s="12"/>
      <c r="B18" s="190"/>
      <c r="C18" s="189" t="s">
        <v>14</v>
      </c>
      <c r="D18" s="191"/>
      <c r="E18" s="192"/>
      <c r="F18" s="191"/>
      <c r="G18" s="91"/>
      <c r="H18" s="193"/>
      <c r="I18" s="89"/>
      <c r="J18" s="93"/>
      <c r="K18" s="165"/>
    </row>
    <row r="19" spans="1:11" x14ac:dyDescent="0.25">
      <c r="A19" s="12"/>
      <c r="B19" s="43">
        <v>10</v>
      </c>
      <c r="C19" s="44" t="s">
        <v>65</v>
      </c>
      <c r="D19" s="45"/>
      <c r="E19" s="45"/>
      <c r="F19" s="45"/>
      <c r="G19" s="138">
        <v>15</v>
      </c>
      <c r="H19" s="46" t="s">
        <v>16</v>
      </c>
      <c r="I19" s="139"/>
      <c r="J19" s="182">
        <f>G19*(I19)</f>
        <v>0</v>
      </c>
      <c r="K19" s="165"/>
    </row>
    <row r="20" spans="1:11" x14ac:dyDescent="0.25">
      <c r="A20" s="12"/>
      <c r="B20" s="43">
        <v>11</v>
      </c>
      <c r="C20" s="199" t="s">
        <v>181</v>
      </c>
      <c r="D20" s="200"/>
      <c r="E20" s="200"/>
      <c r="F20" s="200"/>
      <c r="G20" s="134">
        <v>1</v>
      </c>
      <c r="H20" s="135" t="s">
        <v>17</v>
      </c>
      <c r="I20" s="136">
        <v>35000</v>
      </c>
      <c r="J20" s="137">
        <f>G20*(I20)</f>
        <v>35000</v>
      </c>
      <c r="K20" s="165"/>
    </row>
    <row r="21" spans="1:11" x14ac:dyDescent="0.25">
      <c r="A21" s="12"/>
      <c r="B21" s="47">
        <v>12</v>
      </c>
      <c r="C21" s="51" t="s">
        <v>156</v>
      </c>
      <c r="D21" s="52"/>
      <c r="E21" s="52"/>
      <c r="F21" s="52"/>
      <c r="G21" s="144">
        <v>4</v>
      </c>
      <c r="H21" s="53" t="s">
        <v>24</v>
      </c>
      <c r="I21" s="145"/>
      <c r="J21" s="150">
        <f t="shared" ref="J21:J25" si="1">G21*(I21)</f>
        <v>0</v>
      </c>
      <c r="K21" s="165"/>
    </row>
    <row r="22" spans="1:11" x14ac:dyDescent="0.25">
      <c r="A22" s="12"/>
      <c r="B22" s="47">
        <v>13</v>
      </c>
      <c r="C22" s="51" t="s">
        <v>153</v>
      </c>
      <c r="D22" s="52"/>
      <c r="E22" s="52"/>
      <c r="F22" s="52"/>
      <c r="G22" s="144">
        <v>1</v>
      </c>
      <c r="H22" s="53" t="s">
        <v>17</v>
      </c>
      <c r="I22" s="145"/>
      <c r="J22" s="150">
        <f t="shared" si="1"/>
        <v>0</v>
      </c>
      <c r="K22" s="165"/>
    </row>
    <row r="23" spans="1:11" x14ac:dyDescent="0.25">
      <c r="A23" s="12"/>
      <c r="B23" s="47">
        <v>14</v>
      </c>
      <c r="C23" s="51" t="s">
        <v>19</v>
      </c>
      <c r="D23" s="52"/>
      <c r="E23" s="52"/>
      <c r="F23" s="52"/>
      <c r="G23" s="144">
        <v>210</v>
      </c>
      <c r="H23" s="53" t="s">
        <v>18</v>
      </c>
      <c r="I23" s="145"/>
      <c r="J23" s="150">
        <f t="shared" si="1"/>
        <v>0</v>
      </c>
      <c r="K23" s="165"/>
    </row>
    <row r="24" spans="1:11" x14ac:dyDescent="0.25">
      <c r="A24" s="12"/>
      <c r="B24" s="47">
        <v>15</v>
      </c>
      <c r="C24" s="51" t="s">
        <v>67</v>
      </c>
      <c r="D24" s="52"/>
      <c r="E24" s="52"/>
      <c r="F24" s="52"/>
      <c r="G24" s="144">
        <v>140</v>
      </c>
      <c r="H24" s="53" t="s">
        <v>18</v>
      </c>
      <c r="I24" s="145"/>
      <c r="J24" s="150">
        <f t="shared" si="1"/>
        <v>0</v>
      </c>
      <c r="K24" s="165"/>
    </row>
    <row r="25" spans="1:11" x14ac:dyDescent="0.25">
      <c r="A25" s="12"/>
      <c r="B25" s="47">
        <v>16</v>
      </c>
      <c r="C25" s="51" t="s">
        <v>20</v>
      </c>
      <c r="D25" s="52"/>
      <c r="E25" s="52"/>
      <c r="F25" s="52"/>
      <c r="G25" s="574">
        <v>1</v>
      </c>
      <c r="H25" s="66" t="s">
        <v>17</v>
      </c>
      <c r="I25" s="147"/>
      <c r="J25" s="150">
        <f t="shared" si="1"/>
        <v>0</v>
      </c>
      <c r="K25" s="165"/>
    </row>
    <row r="26" spans="1:11" x14ac:dyDescent="0.25">
      <c r="A26" s="12"/>
      <c r="B26" s="47">
        <v>17</v>
      </c>
      <c r="C26" s="55" t="s">
        <v>89</v>
      </c>
      <c r="D26" s="56"/>
      <c r="E26" s="56"/>
      <c r="F26" s="56"/>
      <c r="G26" s="141">
        <v>1</v>
      </c>
      <c r="H26" s="50" t="s">
        <v>17</v>
      </c>
      <c r="I26" s="142">
        <v>42000</v>
      </c>
      <c r="J26" s="143">
        <f>G26*(I26)</f>
        <v>42000</v>
      </c>
      <c r="K26" s="165"/>
    </row>
    <row r="27" spans="1:11" x14ac:dyDescent="0.25">
      <c r="A27" s="12"/>
      <c r="B27" s="166"/>
      <c r="C27" s="183" t="s">
        <v>22</v>
      </c>
      <c r="D27" s="120"/>
      <c r="E27" s="120"/>
      <c r="F27" s="120"/>
      <c r="G27" s="184"/>
      <c r="H27" s="78"/>
      <c r="I27" s="195"/>
      <c r="J27" s="149"/>
      <c r="K27" s="165"/>
    </row>
    <row r="28" spans="1:11" x14ac:dyDescent="0.25">
      <c r="A28" s="12"/>
      <c r="B28" s="43">
        <v>18</v>
      </c>
      <c r="C28" s="57" t="s">
        <v>23</v>
      </c>
      <c r="D28" s="58"/>
      <c r="E28" s="58"/>
      <c r="F28" s="59"/>
      <c r="G28" s="138">
        <v>15</v>
      </c>
      <c r="H28" s="194" t="s">
        <v>24</v>
      </c>
      <c r="I28" s="139"/>
      <c r="J28" s="182">
        <f t="shared" ref="J28:J33" si="2">G28*(I28)</f>
        <v>0</v>
      </c>
      <c r="K28" s="165"/>
    </row>
    <row r="29" spans="1:11" x14ac:dyDescent="0.25">
      <c r="A29" s="12"/>
      <c r="B29" s="47">
        <v>19</v>
      </c>
      <c r="C29" s="74" t="s">
        <v>68</v>
      </c>
      <c r="D29" s="61"/>
      <c r="E29" s="61"/>
      <c r="F29" s="62"/>
      <c r="G29" s="148">
        <v>1</v>
      </c>
      <c r="H29" s="63" t="s">
        <v>24</v>
      </c>
      <c r="I29" s="146"/>
      <c r="J29" s="150">
        <f t="shared" si="2"/>
        <v>0</v>
      </c>
      <c r="K29" s="165"/>
    </row>
    <row r="30" spans="1:11" x14ac:dyDescent="0.25">
      <c r="A30" s="12"/>
      <c r="B30" s="47">
        <v>20</v>
      </c>
      <c r="C30" s="54" t="s">
        <v>158</v>
      </c>
      <c r="D30" s="201"/>
      <c r="E30" s="201"/>
      <c r="F30" s="202"/>
      <c r="G30" s="144">
        <v>13</v>
      </c>
      <c r="H30" s="66" t="s">
        <v>24</v>
      </c>
      <c r="I30" s="145"/>
      <c r="J30" s="150">
        <f>G30*(I30)</f>
        <v>0</v>
      </c>
      <c r="K30" s="165"/>
    </row>
    <row r="31" spans="1:11" x14ac:dyDescent="0.25">
      <c r="A31" s="12"/>
      <c r="B31" s="47">
        <v>21</v>
      </c>
      <c r="C31" s="54" t="s">
        <v>157</v>
      </c>
      <c r="D31" s="201"/>
      <c r="E31" s="201"/>
      <c r="F31" s="202"/>
      <c r="G31" s="144">
        <v>8</v>
      </c>
      <c r="H31" s="66" t="s">
        <v>24</v>
      </c>
      <c r="I31" s="145"/>
      <c r="J31" s="150">
        <f t="shared" si="2"/>
        <v>0</v>
      </c>
      <c r="K31" s="165"/>
    </row>
    <row r="32" spans="1:11" x14ac:dyDescent="0.25">
      <c r="A32" s="12"/>
      <c r="B32" s="47">
        <v>22</v>
      </c>
      <c r="C32" s="60" t="s">
        <v>25</v>
      </c>
      <c r="D32" s="61"/>
      <c r="E32" s="61"/>
      <c r="F32" s="62"/>
      <c r="G32" s="148">
        <v>4</v>
      </c>
      <c r="H32" s="63" t="s">
        <v>24</v>
      </c>
      <c r="I32" s="146"/>
      <c r="J32" s="150">
        <f t="shared" si="2"/>
        <v>0</v>
      </c>
      <c r="K32" s="165"/>
    </row>
    <row r="33" spans="1:11" x14ac:dyDescent="0.25">
      <c r="A33" s="12"/>
      <c r="B33" s="47">
        <v>23</v>
      </c>
      <c r="C33" s="60" t="s">
        <v>26</v>
      </c>
      <c r="D33" s="61"/>
      <c r="E33" s="61"/>
      <c r="F33" s="62"/>
      <c r="G33" s="150">
        <v>1</v>
      </c>
      <c r="H33" s="63" t="s">
        <v>17</v>
      </c>
      <c r="I33" s="146"/>
      <c r="J33" s="150">
        <f t="shared" si="2"/>
        <v>0</v>
      </c>
      <c r="K33" s="165"/>
    </row>
    <row r="34" spans="1:11" x14ac:dyDescent="0.25">
      <c r="A34" s="97"/>
      <c r="B34" s="76"/>
      <c r="C34" s="152" t="s">
        <v>27</v>
      </c>
      <c r="D34" s="153" t="s">
        <v>28</v>
      </c>
      <c r="E34" s="154"/>
      <c r="F34" s="155"/>
      <c r="G34" s="156"/>
      <c r="H34" s="157"/>
      <c r="I34" s="158"/>
      <c r="J34" s="159">
        <f>SUM(J10:J17,J19:J26,J28:J33)</f>
        <v>77000</v>
      </c>
      <c r="K34" s="165"/>
    </row>
    <row r="35" spans="1:11" x14ac:dyDescent="0.25">
      <c r="A35" s="103" t="s">
        <v>29</v>
      </c>
      <c r="B35" s="22"/>
      <c r="C35" s="6" t="s">
        <v>30</v>
      </c>
      <c r="D35" s="7"/>
      <c r="E35" s="7"/>
      <c r="F35" s="7"/>
      <c r="G35" s="94"/>
      <c r="H35" s="2"/>
      <c r="I35" s="95"/>
      <c r="J35" s="93"/>
      <c r="K35" s="165"/>
    </row>
    <row r="36" spans="1:11" x14ac:dyDescent="0.25">
      <c r="A36" s="104"/>
      <c r="B36" s="194">
        <v>24</v>
      </c>
      <c r="C36" s="64" t="s">
        <v>31</v>
      </c>
      <c r="D36" s="65"/>
      <c r="E36" s="65"/>
      <c r="F36" s="65"/>
      <c r="G36" s="138">
        <v>15</v>
      </c>
      <c r="H36" s="194" t="s">
        <v>32</v>
      </c>
      <c r="I36" s="139"/>
      <c r="J36" s="182">
        <f t="shared" ref="J36:J42" si="3">G36*(I36)</f>
        <v>0</v>
      </c>
      <c r="K36" s="165"/>
    </row>
    <row r="37" spans="1:11" x14ac:dyDescent="0.25">
      <c r="A37" s="104"/>
      <c r="B37" s="66">
        <v>26</v>
      </c>
      <c r="C37" s="67" t="s">
        <v>160</v>
      </c>
      <c r="D37" s="68"/>
      <c r="E37" s="68"/>
      <c r="F37" s="68"/>
      <c r="G37" s="144">
        <v>7</v>
      </c>
      <c r="H37" s="66" t="s">
        <v>32</v>
      </c>
      <c r="I37" s="145"/>
      <c r="J37" s="150">
        <f t="shared" si="3"/>
        <v>0</v>
      </c>
      <c r="K37" s="165"/>
    </row>
    <row r="38" spans="1:11" x14ac:dyDescent="0.25">
      <c r="A38" s="104"/>
      <c r="B38" s="66">
        <v>27</v>
      </c>
      <c r="C38" s="67" t="s">
        <v>159</v>
      </c>
      <c r="D38" s="68"/>
      <c r="E38" s="68"/>
      <c r="F38" s="68"/>
      <c r="G38" s="144">
        <v>6</v>
      </c>
      <c r="H38" s="66" t="s">
        <v>32</v>
      </c>
      <c r="I38" s="145"/>
      <c r="J38" s="150">
        <f t="shared" si="3"/>
        <v>0</v>
      </c>
      <c r="K38" s="165"/>
    </row>
    <row r="39" spans="1:11" x14ac:dyDescent="0.25">
      <c r="A39" s="104"/>
      <c r="B39" s="66">
        <v>28</v>
      </c>
      <c r="C39" s="67" t="s">
        <v>71</v>
      </c>
      <c r="D39" s="68"/>
      <c r="E39" s="68"/>
      <c r="F39" s="68"/>
      <c r="G39" s="144">
        <v>8</v>
      </c>
      <c r="H39" s="66" t="s">
        <v>32</v>
      </c>
      <c r="I39" s="145"/>
      <c r="J39" s="150">
        <f t="shared" si="3"/>
        <v>0</v>
      </c>
      <c r="K39" s="165"/>
    </row>
    <row r="40" spans="1:11" x14ac:dyDescent="0.25">
      <c r="A40" s="104"/>
      <c r="B40" s="66">
        <v>29</v>
      </c>
      <c r="C40" s="67" t="s">
        <v>72</v>
      </c>
      <c r="D40" s="68"/>
      <c r="E40" s="68"/>
      <c r="F40" s="68"/>
      <c r="G40" s="144">
        <v>1</v>
      </c>
      <c r="H40" s="66" t="s">
        <v>32</v>
      </c>
      <c r="I40" s="145"/>
      <c r="J40" s="150">
        <f t="shared" si="3"/>
        <v>0</v>
      </c>
      <c r="K40" s="165"/>
    </row>
    <row r="41" spans="1:11" x14ac:dyDescent="0.25">
      <c r="A41" s="104"/>
      <c r="B41" s="66">
        <v>30</v>
      </c>
      <c r="C41" s="67" t="s">
        <v>33</v>
      </c>
      <c r="D41" s="68"/>
      <c r="E41" s="68"/>
      <c r="F41" s="68"/>
      <c r="G41" s="144">
        <v>4</v>
      </c>
      <c r="H41" s="66" t="s">
        <v>32</v>
      </c>
      <c r="I41" s="145"/>
      <c r="J41" s="150">
        <f t="shared" si="3"/>
        <v>0</v>
      </c>
      <c r="K41" s="165"/>
    </row>
    <row r="42" spans="1:11" x14ac:dyDescent="0.25">
      <c r="A42" s="104"/>
      <c r="B42" s="66">
        <v>31</v>
      </c>
      <c r="C42" s="203" t="s">
        <v>73</v>
      </c>
      <c r="D42" s="204"/>
      <c r="E42" s="204"/>
      <c r="F42" s="204"/>
      <c r="G42" s="148">
        <v>4</v>
      </c>
      <c r="H42" s="63" t="s">
        <v>32</v>
      </c>
      <c r="I42" s="146"/>
      <c r="J42" s="150">
        <f t="shared" si="3"/>
        <v>0</v>
      </c>
      <c r="K42" s="165"/>
    </row>
    <row r="43" spans="1:11" x14ac:dyDescent="0.25">
      <c r="A43" s="104"/>
      <c r="B43" s="66">
        <v>32</v>
      </c>
      <c r="C43" s="67" t="s">
        <v>74</v>
      </c>
      <c r="D43" s="68"/>
      <c r="E43" s="68"/>
      <c r="F43" s="68"/>
      <c r="G43" s="144">
        <v>5</v>
      </c>
      <c r="H43" s="66" t="s">
        <v>32</v>
      </c>
      <c r="I43" s="145"/>
      <c r="J43" s="150">
        <f>G43*(I43)</f>
        <v>0</v>
      </c>
      <c r="K43" s="165"/>
    </row>
    <row r="44" spans="1:11" x14ac:dyDescent="0.25">
      <c r="A44" s="104"/>
      <c r="B44" s="66">
        <v>33</v>
      </c>
      <c r="C44" s="67" t="s">
        <v>34</v>
      </c>
      <c r="D44" s="68"/>
      <c r="E44" s="68"/>
      <c r="F44" s="68"/>
      <c r="G44" s="151">
        <v>1</v>
      </c>
      <c r="H44" s="63" t="s">
        <v>17</v>
      </c>
      <c r="I44" s="145"/>
      <c r="J44" s="150">
        <f>G44*(I44)</f>
        <v>0</v>
      </c>
      <c r="K44" s="165"/>
    </row>
    <row r="45" spans="1:11" x14ac:dyDescent="0.25">
      <c r="A45" s="30"/>
      <c r="B45" s="76"/>
      <c r="C45" s="152" t="s">
        <v>36</v>
      </c>
      <c r="D45" s="153" t="s">
        <v>28</v>
      </c>
      <c r="E45" s="154"/>
      <c r="F45" s="155"/>
      <c r="G45" s="156"/>
      <c r="H45" s="157"/>
      <c r="I45" s="158"/>
      <c r="J45" s="159">
        <f>SUM(J36:J44)</f>
        <v>0</v>
      </c>
      <c r="K45" s="165"/>
    </row>
    <row r="46" spans="1:11" x14ac:dyDescent="0.25">
      <c r="A46" s="103" t="s">
        <v>37</v>
      </c>
      <c r="B46" s="23"/>
      <c r="C46" s="24" t="s">
        <v>38</v>
      </c>
      <c r="D46" s="7"/>
      <c r="E46" s="7"/>
      <c r="F46" s="7"/>
      <c r="G46" s="94"/>
      <c r="H46" s="2"/>
      <c r="I46" s="95"/>
      <c r="J46" s="93"/>
      <c r="K46" s="165"/>
    </row>
    <row r="47" spans="1:11" x14ac:dyDescent="0.25">
      <c r="A47" s="90"/>
      <c r="B47" s="69">
        <v>34</v>
      </c>
      <c r="C47" s="554" t="s">
        <v>39</v>
      </c>
      <c r="D47" s="71"/>
      <c r="E47" s="71"/>
      <c r="F47" s="71"/>
      <c r="G47" s="160">
        <v>39</v>
      </c>
      <c r="H47" s="72" t="s">
        <v>24</v>
      </c>
      <c r="I47" s="140"/>
      <c r="J47" s="182">
        <f t="shared" ref="J47:J49" si="4">G47*(I47)</f>
        <v>0</v>
      </c>
      <c r="K47" s="165"/>
    </row>
    <row r="48" spans="1:11" x14ac:dyDescent="0.25">
      <c r="A48" s="90"/>
      <c r="B48" s="73">
        <v>35</v>
      </c>
      <c r="C48" s="74" t="s">
        <v>40</v>
      </c>
      <c r="D48" s="75"/>
      <c r="E48" s="75"/>
      <c r="F48" s="75"/>
      <c r="G48" s="148">
        <v>39</v>
      </c>
      <c r="H48" s="63" t="s">
        <v>24</v>
      </c>
      <c r="I48" s="146"/>
      <c r="J48" s="150">
        <f t="shared" si="4"/>
        <v>0</v>
      </c>
      <c r="K48" s="165"/>
    </row>
    <row r="49" spans="1:11" x14ac:dyDescent="0.25">
      <c r="A49" s="90"/>
      <c r="B49" s="73">
        <v>36</v>
      </c>
      <c r="C49" s="60" t="s">
        <v>41</v>
      </c>
      <c r="D49" s="75"/>
      <c r="E49" s="75"/>
      <c r="F49" s="75"/>
      <c r="G49" s="571">
        <v>1</v>
      </c>
      <c r="H49" s="63" t="s">
        <v>17</v>
      </c>
      <c r="I49" s="161"/>
      <c r="J49" s="150">
        <f t="shared" si="4"/>
        <v>0</v>
      </c>
      <c r="K49" s="165"/>
    </row>
    <row r="50" spans="1:11" x14ac:dyDescent="0.25">
      <c r="A50" s="97"/>
      <c r="B50" s="76"/>
      <c r="C50" s="152" t="s">
        <v>42</v>
      </c>
      <c r="D50" s="153" t="s">
        <v>28</v>
      </c>
      <c r="E50" s="154"/>
      <c r="F50" s="155"/>
      <c r="G50" s="156"/>
      <c r="H50" s="157"/>
      <c r="I50" s="158"/>
      <c r="J50" s="159">
        <f>SUM(J47:J49)</f>
        <v>0</v>
      </c>
      <c r="K50" s="165"/>
    </row>
    <row r="51" spans="1:11" x14ac:dyDescent="0.25">
      <c r="A51" s="103" t="s">
        <v>43</v>
      </c>
      <c r="B51" s="22"/>
      <c r="C51" s="24" t="s">
        <v>75</v>
      </c>
      <c r="D51" s="7"/>
      <c r="E51" s="7"/>
      <c r="F51" s="7"/>
      <c r="G51" s="94"/>
      <c r="H51" s="2"/>
      <c r="I51" s="95"/>
      <c r="J51" s="93"/>
      <c r="K51" s="165"/>
    </row>
    <row r="52" spans="1:11" x14ac:dyDescent="0.25">
      <c r="A52" s="167"/>
      <c r="B52" s="205">
        <v>37</v>
      </c>
      <c r="C52" s="584" t="s">
        <v>76</v>
      </c>
      <c r="D52" s="585"/>
      <c r="E52" s="585"/>
      <c r="F52" s="585"/>
      <c r="G52" s="572">
        <v>1</v>
      </c>
      <c r="H52" s="206" t="s">
        <v>17</v>
      </c>
      <c r="I52" s="139"/>
      <c r="J52" s="182">
        <f t="shared" ref="J52:J61" si="5">G52*(I52)</f>
        <v>0</v>
      </c>
      <c r="K52" s="165"/>
    </row>
    <row r="53" spans="1:11" x14ac:dyDescent="0.25">
      <c r="A53" s="167"/>
      <c r="B53" s="207">
        <v>38</v>
      </c>
      <c r="C53" s="582" t="s">
        <v>53</v>
      </c>
      <c r="D53" s="583"/>
      <c r="E53" s="583"/>
      <c r="F53" s="583"/>
      <c r="G53" s="208">
        <v>1</v>
      </c>
      <c r="H53" s="209" t="s">
        <v>17</v>
      </c>
      <c r="I53" s="145"/>
      <c r="J53" s="150">
        <f t="shared" si="5"/>
        <v>0</v>
      </c>
      <c r="K53" s="165"/>
    </row>
    <row r="54" spans="1:11" x14ac:dyDescent="0.25">
      <c r="A54" s="167"/>
      <c r="B54" s="207">
        <v>39</v>
      </c>
      <c r="C54" s="210" t="s">
        <v>77</v>
      </c>
      <c r="D54" s="211"/>
      <c r="E54" s="211"/>
      <c r="F54" s="211"/>
      <c r="G54" s="208">
        <v>1</v>
      </c>
      <c r="H54" s="209" t="s">
        <v>17</v>
      </c>
      <c r="I54" s="145"/>
      <c r="J54" s="150">
        <f t="shared" si="5"/>
        <v>0</v>
      </c>
      <c r="K54" s="165"/>
    </row>
    <row r="55" spans="1:11" x14ac:dyDescent="0.25">
      <c r="A55" s="167"/>
      <c r="B55" s="207">
        <v>40</v>
      </c>
      <c r="C55" s="586" t="s">
        <v>78</v>
      </c>
      <c r="D55" s="587"/>
      <c r="E55" s="587"/>
      <c r="F55" s="587"/>
      <c r="G55" s="208">
        <v>2</v>
      </c>
      <c r="H55" s="209" t="s">
        <v>32</v>
      </c>
      <c r="I55" s="145"/>
      <c r="J55" s="150">
        <f t="shared" si="5"/>
        <v>0</v>
      </c>
      <c r="K55" s="165"/>
    </row>
    <row r="56" spans="1:11" x14ac:dyDescent="0.25">
      <c r="A56" s="167"/>
      <c r="B56" s="207">
        <v>41</v>
      </c>
      <c r="C56" s="586" t="s">
        <v>79</v>
      </c>
      <c r="D56" s="587"/>
      <c r="E56" s="587"/>
      <c r="F56" s="587"/>
      <c r="G56" s="208">
        <v>2</v>
      </c>
      <c r="H56" s="209" t="s">
        <v>32</v>
      </c>
      <c r="I56" s="145"/>
      <c r="J56" s="150">
        <f t="shared" si="5"/>
        <v>0</v>
      </c>
      <c r="K56" s="165"/>
    </row>
    <row r="57" spans="1:11" x14ac:dyDescent="0.25">
      <c r="A57" s="167"/>
      <c r="B57" s="207">
        <v>42</v>
      </c>
      <c r="C57" s="582" t="s">
        <v>80</v>
      </c>
      <c r="D57" s="583"/>
      <c r="E57" s="583"/>
      <c r="F57" s="583"/>
      <c r="G57" s="208">
        <v>5</v>
      </c>
      <c r="H57" s="209" t="s">
        <v>24</v>
      </c>
      <c r="I57" s="145"/>
      <c r="J57" s="150">
        <f t="shared" si="5"/>
        <v>0</v>
      </c>
      <c r="K57" s="165"/>
    </row>
    <row r="58" spans="1:11" x14ac:dyDescent="0.25">
      <c r="A58" s="167"/>
      <c r="B58" s="207">
        <v>43</v>
      </c>
      <c r="C58" s="582" t="s">
        <v>81</v>
      </c>
      <c r="D58" s="583"/>
      <c r="E58" s="583"/>
      <c r="F58" s="583"/>
      <c r="G58" s="208">
        <v>5</v>
      </c>
      <c r="H58" s="209" t="s">
        <v>24</v>
      </c>
      <c r="I58" s="145"/>
      <c r="J58" s="150">
        <f t="shared" si="5"/>
        <v>0</v>
      </c>
      <c r="K58" s="165"/>
    </row>
    <row r="59" spans="1:11" x14ac:dyDescent="0.25">
      <c r="A59" s="167"/>
      <c r="B59" s="207">
        <v>44</v>
      </c>
      <c r="C59" s="582" t="s">
        <v>82</v>
      </c>
      <c r="D59" s="583"/>
      <c r="E59" s="583"/>
      <c r="F59" s="583"/>
      <c r="G59" s="208">
        <v>5</v>
      </c>
      <c r="H59" s="209" t="s">
        <v>24</v>
      </c>
      <c r="I59" s="145"/>
      <c r="J59" s="150">
        <f t="shared" si="5"/>
        <v>0</v>
      </c>
      <c r="K59" s="165"/>
    </row>
    <row r="60" spans="1:11" x14ac:dyDescent="0.25">
      <c r="A60" s="167"/>
      <c r="B60" s="207">
        <v>45</v>
      </c>
      <c r="C60" s="582" t="s">
        <v>61</v>
      </c>
      <c r="D60" s="583"/>
      <c r="E60" s="583"/>
      <c r="F60" s="583"/>
      <c r="G60" s="151">
        <v>1</v>
      </c>
      <c r="H60" s="66" t="s">
        <v>17</v>
      </c>
      <c r="I60" s="145"/>
      <c r="J60" s="150">
        <f t="shared" si="5"/>
        <v>0</v>
      </c>
      <c r="K60" s="165"/>
    </row>
    <row r="61" spans="1:11" x14ac:dyDescent="0.25">
      <c r="A61" s="167"/>
      <c r="B61" s="207">
        <v>47</v>
      </c>
      <c r="C61" s="582" t="s">
        <v>84</v>
      </c>
      <c r="D61" s="583"/>
      <c r="E61" s="583"/>
      <c r="F61" s="583"/>
      <c r="G61" s="151">
        <v>1</v>
      </c>
      <c r="H61" s="63" t="s">
        <v>17</v>
      </c>
      <c r="I61" s="145"/>
      <c r="J61" s="150">
        <f t="shared" si="5"/>
        <v>0</v>
      </c>
      <c r="K61" s="165"/>
    </row>
    <row r="62" spans="1:11" x14ac:dyDescent="0.25">
      <c r="A62" s="30"/>
      <c r="B62" s="76"/>
      <c r="C62" s="152" t="s">
        <v>48</v>
      </c>
      <c r="D62" s="153" t="s">
        <v>28</v>
      </c>
      <c r="E62" s="154"/>
      <c r="F62" s="155"/>
      <c r="G62" s="212"/>
      <c r="H62" s="78"/>
      <c r="I62" s="195"/>
      <c r="J62" s="159">
        <f>SUM(J52:J61)</f>
        <v>0</v>
      </c>
      <c r="K62" s="165"/>
    </row>
    <row r="63" spans="1:11" x14ac:dyDescent="0.25">
      <c r="A63" s="103" t="s">
        <v>85</v>
      </c>
      <c r="B63" s="22"/>
      <c r="C63" s="24" t="s">
        <v>50</v>
      </c>
      <c r="D63" s="7"/>
      <c r="E63" s="7"/>
      <c r="F63" s="7"/>
      <c r="G63" s="91"/>
      <c r="H63" s="2"/>
      <c r="I63" s="95"/>
      <c r="J63" s="267"/>
      <c r="K63" s="165"/>
    </row>
    <row r="64" spans="1:11" x14ac:dyDescent="0.25">
      <c r="A64" s="90"/>
      <c r="B64" s="43">
        <v>56</v>
      </c>
      <c r="C64" s="162" t="s">
        <v>51</v>
      </c>
      <c r="D64" s="45"/>
      <c r="E64" s="45"/>
      <c r="F64" s="45"/>
      <c r="G64" s="138">
        <v>1</v>
      </c>
      <c r="H64" s="194" t="s">
        <v>17</v>
      </c>
      <c r="I64" s="139"/>
      <c r="J64" s="182">
        <f t="shared" ref="J64:J74" si="6">G64*(I64)</f>
        <v>0</v>
      </c>
      <c r="K64" s="165"/>
    </row>
    <row r="65" spans="1:11" x14ac:dyDescent="0.25">
      <c r="A65" s="90"/>
      <c r="B65" s="47">
        <v>57</v>
      </c>
      <c r="C65" s="67" t="s">
        <v>165</v>
      </c>
      <c r="D65" s="52"/>
      <c r="E65" s="52"/>
      <c r="F65" s="52"/>
      <c r="G65" s="144">
        <v>1</v>
      </c>
      <c r="H65" s="66" t="s">
        <v>17</v>
      </c>
      <c r="I65" s="145"/>
      <c r="J65" s="150">
        <f t="shared" si="6"/>
        <v>0</v>
      </c>
      <c r="K65" s="165"/>
    </row>
    <row r="66" spans="1:11" x14ac:dyDescent="0.25">
      <c r="A66" s="90"/>
      <c r="B66" s="47">
        <v>58</v>
      </c>
      <c r="C66" s="67" t="s">
        <v>53</v>
      </c>
      <c r="D66" s="52"/>
      <c r="E66" s="52"/>
      <c r="F66" s="52"/>
      <c r="G66" s="144">
        <v>1</v>
      </c>
      <c r="H66" s="66" t="s">
        <v>17</v>
      </c>
      <c r="I66" s="145"/>
      <c r="J66" s="150">
        <f t="shared" si="6"/>
        <v>0</v>
      </c>
      <c r="K66" s="165"/>
    </row>
    <row r="67" spans="1:11" x14ac:dyDescent="0.25">
      <c r="A67" s="90"/>
      <c r="B67" s="47">
        <v>59</v>
      </c>
      <c r="C67" s="60" t="s">
        <v>54</v>
      </c>
      <c r="D67" s="75"/>
      <c r="E67" s="75"/>
      <c r="F67" s="75"/>
      <c r="G67" s="148">
        <v>1</v>
      </c>
      <c r="H67" s="63" t="s">
        <v>17</v>
      </c>
      <c r="I67" s="145"/>
      <c r="J67" s="150">
        <f t="shared" si="6"/>
        <v>0</v>
      </c>
      <c r="K67" s="165"/>
    </row>
    <row r="68" spans="1:11" x14ac:dyDescent="0.25">
      <c r="A68" s="90"/>
      <c r="B68" s="47">
        <v>61</v>
      </c>
      <c r="C68" s="74" t="s">
        <v>55</v>
      </c>
      <c r="D68" s="75"/>
      <c r="E68" s="75"/>
      <c r="F68" s="75"/>
      <c r="G68" s="148">
        <v>1</v>
      </c>
      <c r="H68" s="63" t="s">
        <v>17</v>
      </c>
      <c r="I68" s="145"/>
      <c r="J68" s="150">
        <f t="shared" si="6"/>
        <v>0</v>
      </c>
      <c r="K68" s="165"/>
    </row>
    <row r="69" spans="1:11" x14ac:dyDescent="0.25">
      <c r="A69" s="90"/>
      <c r="B69" s="47">
        <v>62</v>
      </c>
      <c r="C69" s="54" t="s">
        <v>57</v>
      </c>
      <c r="D69" s="52"/>
      <c r="E69" s="52"/>
      <c r="F69" s="52"/>
      <c r="G69" s="144">
        <v>1</v>
      </c>
      <c r="H69" s="66" t="s">
        <v>17</v>
      </c>
      <c r="I69" s="145"/>
      <c r="J69" s="150">
        <f t="shared" si="6"/>
        <v>0</v>
      </c>
      <c r="K69" s="165"/>
    </row>
    <row r="70" spans="1:11" x14ac:dyDescent="0.25">
      <c r="A70" s="90"/>
      <c r="B70" s="47">
        <v>63</v>
      </c>
      <c r="C70" s="54" t="s">
        <v>58</v>
      </c>
      <c r="D70" s="52"/>
      <c r="E70" s="52"/>
      <c r="F70" s="52"/>
      <c r="G70" s="144">
        <v>1</v>
      </c>
      <c r="H70" s="66" t="s">
        <v>17</v>
      </c>
      <c r="I70" s="145"/>
      <c r="J70" s="150">
        <f t="shared" si="6"/>
        <v>0</v>
      </c>
      <c r="K70" s="165"/>
    </row>
    <row r="71" spans="1:11" x14ac:dyDescent="0.25">
      <c r="A71" s="90"/>
      <c r="B71" s="47">
        <v>64</v>
      </c>
      <c r="C71" s="67" t="s">
        <v>59</v>
      </c>
      <c r="D71" s="52"/>
      <c r="E71" s="52"/>
      <c r="F71" s="52"/>
      <c r="G71" s="144">
        <v>1</v>
      </c>
      <c r="H71" s="66" t="s">
        <v>17</v>
      </c>
      <c r="I71" s="145"/>
      <c r="J71" s="150">
        <f t="shared" si="6"/>
        <v>0</v>
      </c>
      <c r="K71" s="165"/>
    </row>
    <row r="72" spans="1:11" x14ac:dyDescent="0.25">
      <c r="A72" s="90"/>
      <c r="B72" s="47">
        <v>65</v>
      </c>
      <c r="C72" s="67" t="s">
        <v>60</v>
      </c>
      <c r="D72" s="52"/>
      <c r="E72" s="52"/>
      <c r="F72" s="52"/>
      <c r="G72" s="144">
        <v>1</v>
      </c>
      <c r="H72" s="66" t="s">
        <v>17</v>
      </c>
      <c r="I72" s="145"/>
      <c r="J72" s="150">
        <f t="shared" si="6"/>
        <v>0</v>
      </c>
      <c r="K72" s="165"/>
    </row>
    <row r="73" spans="1:11" x14ac:dyDescent="0.25">
      <c r="A73" s="90"/>
      <c r="B73" s="47">
        <v>67</v>
      </c>
      <c r="C73" s="51" t="s">
        <v>61</v>
      </c>
      <c r="D73" s="52"/>
      <c r="E73" s="52"/>
      <c r="F73" s="52"/>
      <c r="G73" s="144">
        <v>1</v>
      </c>
      <c r="H73" s="66" t="s">
        <v>17</v>
      </c>
      <c r="I73" s="145"/>
      <c r="J73" s="150">
        <f t="shared" si="6"/>
        <v>0</v>
      </c>
      <c r="K73" s="165"/>
    </row>
    <row r="74" spans="1:11" x14ac:dyDescent="0.25">
      <c r="A74" s="90"/>
      <c r="B74" s="47">
        <v>68</v>
      </c>
      <c r="C74" s="277" t="s">
        <v>155</v>
      </c>
      <c r="D74" s="52"/>
      <c r="E74" s="52"/>
      <c r="F74" s="52"/>
      <c r="G74" s="144">
        <v>1</v>
      </c>
      <c r="H74" s="66" t="s">
        <v>17</v>
      </c>
      <c r="I74" s="145"/>
      <c r="J74" s="150">
        <f t="shared" si="6"/>
        <v>0</v>
      </c>
      <c r="K74" s="165"/>
    </row>
    <row r="75" spans="1:11" x14ac:dyDescent="0.25">
      <c r="A75" s="97"/>
      <c r="B75" s="76"/>
      <c r="C75" s="152" t="s">
        <v>86</v>
      </c>
      <c r="D75" s="153" t="s">
        <v>28</v>
      </c>
      <c r="E75" s="154"/>
      <c r="F75" s="155"/>
      <c r="G75" s="215"/>
      <c r="H75" s="76"/>
      <c r="I75" s="216"/>
      <c r="J75" s="159">
        <f>SUM(J64:J74)</f>
        <v>0</v>
      </c>
      <c r="K75" s="165"/>
    </row>
    <row r="76" spans="1:11" x14ac:dyDescent="0.25">
      <c r="A76" s="30"/>
      <c r="B76" s="3"/>
      <c r="C76" s="8"/>
      <c r="D76" s="8"/>
      <c r="E76" s="8"/>
      <c r="F76" s="8"/>
      <c r="G76" s="108"/>
      <c r="H76" s="3"/>
      <c r="I76" s="95"/>
      <c r="J76" s="170"/>
      <c r="K76" s="165"/>
    </row>
    <row r="77" spans="1:11" x14ac:dyDescent="0.25">
      <c r="A77" s="84"/>
      <c r="B77" s="85"/>
      <c r="C77" s="7" t="s">
        <v>63</v>
      </c>
      <c r="D77" s="7"/>
      <c r="E77" s="7"/>
      <c r="F77" s="7"/>
      <c r="G77" s="112"/>
      <c r="H77" s="85"/>
      <c r="I77" s="86"/>
      <c r="J77" s="113">
        <f>SUM(J34,J45,J50,J62,J75)</f>
        <v>77000</v>
      </c>
      <c r="K77" s="165"/>
    </row>
    <row r="78" spans="1:11" x14ac:dyDescent="0.25">
      <c r="A78" s="30"/>
      <c r="B78" s="3"/>
      <c r="C78" s="8"/>
      <c r="D78" s="8"/>
      <c r="E78" s="8"/>
      <c r="F78" s="8"/>
      <c r="G78" s="2"/>
      <c r="H78" s="3"/>
      <c r="I78" s="4"/>
      <c r="J78" s="31"/>
      <c r="K78" s="165"/>
    </row>
    <row r="79" spans="1:11" x14ac:dyDescent="0.25">
      <c r="A79" s="30"/>
      <c r="B79" s="21" t="s">
        <v>90</v>
      </c>
      <c r="C79" s="165"/>
      <c r="D79" s="8"/>
      <c r="E79" s="8"/>
      <c r="F79" s="8"/>
      <c r="G79" s="2"/>
      <c r="H79" s="3"/>
      <c r="I79" s="4"/>
      <c r="J79" s="31"/>
      <c r="K79" s="165"/>
    </row>
    <row r="80" spans="1:11" x14ac:dyDescent="0.25">
      <c r="A80" s="30"/>
      <c r="B80" s="3"/>
      <c r="C80" s="8"/>
      <c r="D80" s="8"/>
      <c r="E80" s="8"/>
      <c r="F80" s="8"/>
      <c r="G80" s="2"/>
      <c r="H80" s="3"/>
      <c r="I80" s="4"/>
      <c r="J80" s="31"/>
      <c r="K80" s="165"/>
    </row>
    <row r="81" spans="1:11" x14ac:dyDescent="0.25">
      <c r="A81" s="30"/>
      <c r="B81" s="3"/>
      <c r="C81" s="8"/>
      <c r="D81" s="8"/>
      <c r="E81" s="8"/>
      <c r="F81" s="8"/>
      <c r="G81" s="2"/>
      <c r="H81" s="3"/>
      <c r="I81" s="4"/>
      <c r="J81" s="33"/>
      <c r="K81" s="165"/>
    </row>
    <row r="82" spans="1:11" x14ac:dyDescent="0.25">
      <c r="A82" s="114"/>
      <c r="B82" s="3"/>
      <c r="C82" s="8"/>
      <c r="D82" s="8"/>
      <c r="E82" s="8"/>
      <c r="F82" s="8"/>
      <c r="G82" s="2"/>
      <c r="H82" s="3"/>
      <c r="I82" s="4"/>
      <c r="J82" s="33"/>
      <c r="K82" s="165"/>
    </row>
    <row r="83" spans="1:11" x14ac:dyDescent="0.25">
      <c r="A83" s="30"/>
      <c r="B83" s="3"/>
      <c r="C83" s="8"/>
      <c r="D83" s="8"/>
      <c r="E83" s="8"/>
      <c r="F83" s="8"/>
      <c r="G83" s="2"/>
      <c r="H83" s="3"/>
      <c r="I83" s="4"/>
      <c r="J83" s="33"/>
      <c r="K83" s="165"/>
    </row>
    <row r="84" spans="1:11" x14ac:dyDescent="0.25">
      <c r="A84" s="30"/>
      <c r="B84" s="3"/>
      <c r="C84" s="8"/>
      <c r="D84" s="8"/>
      <c r="E84" s="8"/>
      <c r="F84" s="8"/>
      <c r="G84" s="115"/>
      <c r="H84" s="116"/>
      <c r="I84" s="36"/>
      <c r="J84" s="36"/>
      <c r="K84" s="165"/>
    </row>
    <row r="85" spans="1:11" x14ac:dyDescent="0.25">
      <c r="A85" s="30"/>
      <c r="B85" s="23"/>
      <c r="C85" s="32"/>
      <c r="D85" s="8"/>
      <c r="E85" s="8"/>
      <c r="F85" s="8"/>
      <c r="G85" s="33"/>
      <c r="H85" s="33"/>
      <c r="I85" s="33"/>
      <c r="J85" s="33"/>
      <c r="K85" s="165"/>
    </row>
    <row r="86" spans="1:11" x14ac:dyDescent="0.25">
      <c r="A86" s="30"/>
      <c r="B86" s="23"/>
      <c r="C86" s="32"/>
      <c r="D86" s="8"/>
      <c r="E86" s="8"/>
      <c r="F86" s="8"/>
      <c r="G86" s="33"/>
      <c r="H86" s="33"/>
      <c r="I86" s="33"/>
      <c r="J86" s="33"/>
      <c r="K86" s="165"/>
    </row>
    <row r="87" spans="1:11" x14ac:dyDescent="0.25">
      <c r="A87" s="97"/>
      <c r="B87" s="23"/>
      <c r="C87" s="32"/>
      <c r="D87" s="8"/>
      <c r="E87" s="8"/>
      <c r="F87" s="8"/>
      <c r="G87" s="33"/>
      <c r="H87" s="33"/>
      <c r="I87" s="33"/>
      <c r="J87" s="33"/>
      <c r="K87" s="165"/>
    </row>
    <row r="88" spans="1:11" x14ac:dyDescent="0.25">
      <c r="A88" s="30"/>
      <c r="B88" s="23"/>
      <c r="C88" s="34"/>
      <c r="D88" s="8"/>
      <c r="E88" s="8"/>
      <c r="F88" s="8"/>
      <c r="G88" s="33"/>
      <c r="H88" s="33"/>
      <c r="I88" s="33"/>
      <c r="J88" s="33"/>
      <c r="K88" s="165"/>
    </row>
    <row r="89" spans="1:11" x14ac:dyDescent="0.25">
      <c r="A89" s="30"/>
      <c r="B89" s="23"/>
      <c r="C89" s="34"/>
      <c r="D89" s="8"/>
      <c r="E89" s="8"/>
      <c r="F89" s="8"/>
      <c r="G89" s="33"/>
      <c r="H89" s="33"/>
      <c r="I89" s="33"/>
      <c r="J89" s="33"/>
      <c r="K89" s="165"/>
    </row>
    <row r="90" spans="1:11" x14ac:dyDescent="0.25">
      <c r="A90" s="97"/>
      <c r="B90" s="23"/>
      <c r="C90" s="34"/>
      <c r="D90" s="8"/>
      <c r="E90" s="8"/>
      <c r="F90" s="8"/>
      <c r="G90" s="33"/>
      <c r="H90" s="33"/>
      <c r="I90" s="33"/>
      <c r="J90" s="33"/>
      <c r="K90" s="165"/>
    </row>
    <row r="91" spans="1:11" x14ac:dyDescent="0.25">
      <c r="A91" s="30"/>
      <c r="B91" s="23"/>
      <c r="C91" s="34"/>
      <c r="D91" s="8"/>
      <c r="E91" s="8"/>
      <c r="F91" s="8"/>
      <c r="G91" s="1"/>
      <c r="H91" s="35"/>
      <c r="I91" s="36"/>
      <c r="J91" s="36"/>
      <c r="K91" s="165"/>
    </row>
    <row r="92" spans="1:11" x14ac:dyDescent="0.25">
      <c r="A92" s="30"/>
      <c r="B92" s="3"/>
      <c r="C92" s="8"/>
      <c r="D92" s="8"/>
      <c r="E92" s="8"/>
      <c r="F92" s="8"/>
      <c r="G92" s="2"/>
      <c r="H92" s="3"/>
      <c r="I92" s="4"/>
      <c r="J92" s="33"/>
      <c r="K92" s="165"/>
    </row>
    <row r="93" spans="1:11" x14ac:dyDescent="0.25">
      <c r="A93" s="30"/>
      <c r="B93" s="3"/>
      <c r="C93" s="8"/>
      <c r="D93" s="8"/>
      <c r="E93" s="8"/>
      <c r="F93" s="8"/>
      <c r="G93" s="1"/>
      <c r="H93" s="37"/>
      <c r="I93" s="38"/>
      <c r="J93" s="36"/>
      <c r="K93" s="165"/>
    </row>
    <row r="94" spans="1:11" x14ac:dyDescent="0.25">
      <c r="A94" s="30"/>
      <c r="B94" s="3"/>
      <c r="C94" s="8"/>
      <c r="D94" s="8"/>
      <c r="E94" s="8"/>
      <c r="F94" s="8"/>
      <c r="G94" s="2"/>
      <c r="H94" s="30"/>
      <c r="I94" s="4"/>
      <c r="J94" s="33"/>
      <c r="K94" s="165"/>
    </row>
    <row r="95" spans="1:11" x14ac:dyDescent="0.25">
      <c r="A95" s="30"/>
      <c r="B95" s="3"/>
      <c r="C95" s="8"/>
      <c r="D95" s="8"/>
      <c r="E95" s="8"/>
      <c r="F95" s="8"/>
      <c r="G95" s="1"/>
      <c r="H95" s="37"/>
      <c r="I95" s="38"/>
      <c r="J95" s="36"/>
      <c r="K95" s="165"/>
    </row>
    <row r="96" spans="1:11" x14ac:dyDescent="0.25">
      <c r="A96" s="30"/>
      <c r="B96" s="3"/>
      <c r="C96" s="8"/>
      <c r="D96" s="8"/>
      <c r="E96" s="8"/>
      <c r="F96" s="8"/>
      <c r="G96" s="1"/>
      <c r="H96" s="37"/>
      <c r="I96" s="38"/>
      <c r="J96" s="164"/>
      <c r="K96" s="165"/>
    </row>
    <row r="97" spans="1:11" x14ac:dyDescent="0.25">
      <c r="A97" s="30"/>
      <c r="B97" s="3"/>
      <c r="C97" s="8"/>
      <c r="D97" s="8"/>
      <c r="E97" s="8"/>
      <c r="F97" s="8"/>
      <c r="G97" s="2"/>
      <c r="H97" s="3"/>
      <c r="I97" s="171"/>
      <c r="J97" s="172"/>
      <c r="K97" s="165"/>
    </row>
    <row r="98" spans="1:11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</row>
  </sheetData>
  <mergeCells count="15">
    <mergeCell ref="A3:J3"/>
    <mergeCell ref="A4:J4"/>
    <mergeCell ref="D1:E1"/>
    <mergeCell ref="A2:J2"/>
    <mergeCell ref="C61:F61"/>
    <mergeCell ref="C52:F52"/>
    <mergeCell ref="C53:F53"/>
    <mergeCell ref="C55:F55"/>
    <mergeCell ref="C56:F56"/>
    <mergeCell ref="C57:F57"/>
    <mergeCell ref="C58:F58"/>
    <mergeCell ref="C11:F11"/>
    <mergeCell ref="C12:F12"/>
    <mergeCell ref="C59:F59"/>
    <mergeCell ref="C60:F60"/>
  </mergeCells>
  <pageMargins left="0.7" right="0.7" top="0.78740157499999996" bottom="0.78740157499999996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90"/>
  <sheetViews>
    <sheetView view="pageBreakPreview" zoomScaleNormal="100" zoomScaleSheetLayoutView="100" workbookViewId="0">
      <selection activeCell="I11" sqref="I11:I18"/>
    </sheetView>
  </sheetViews>
  <sheetFormatPr defaultRowHeight="15" x14ac:dyDescent="0.25"/>
  <cols>
    <col min="1" max="2" width="5.140625" customWidth="1"/>
    <col min="3" max="3" width="44.140625" customWidth="1"/>
    <col min="6" max="6" width="10" customWidth="1"/>
    <col min="7" max="7" width="8.7109375" customWidth="1"/>
    <col min="8" max="8" width="8.42578125" customWidth="1"/>
    <col min="10" max="10" width="12.140625" customWidth="1"/>
  </cols>
  <sheetData>
    <row r="1" spans="1:13" x14ac:dyDescent="0.25">
      <c r="A1" s="79"/>
      <c r="B1" s="505"/>
      <c r="C1" s="506"/>
      <c r="D1" s="578" t="s">
        <v>0</v>
      </c>
      <c r="E1" s="578"/>
      <c r="F1" s="506"/>
      <c r="G1" s="507"/>
      <c r="H1" s="80"/>
      <c r="I1" s="508"/>
      <c r="J1" s="81"/>
      <c r="K1" s="165"/>
    </row>
    <row r="2" spans="1:13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  <c r="K2" s="165"/>
    </row>
    <row r="3" spans="1:13" ht="15.75" customHeight="1" x14ac:dyDescent="0.25">
      <c r="A3" s="580" t="s">
        <v>2</v>
      </c>
      <c r="B3" s="580"/>
      <c r="C3" s="580"/>
      <c r="D3" s="580"/>
      <c r="E3" s="580"/>
      <c r="F3" s="580"/>
      <c r="G3" s="580"/>
      <c r="H3" s="580"/>
      <c r="I3" s="580"/>
      <c r="J3" s="580"/>
      <c r="K3" s="165"/>
    </row>
    <row r="4" spans="1:13" ht="15.75" customHeight="1" x14ac:dyDescent="0.25">
      <c r="A4" s="581" t="s">
        <v>176</v>
      </c>
      <c r="B4" s="581"/>
      <c r="C4" s="581"/>
      <c r="D4" s="581"/>
      <c r="E4" s="581"/>
      <c r="F4" s="581"/>
      <c r="G4" s="581"/>
      <c r="H4" s="581"/>
      <c r="I4" s="581"/>
      <c r="J4" s="581"/>
      <c r="K4" s="165"/>
    </row>
    <row r="5" spans="1:13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  <c r="K5" s="165"/>
    </row>
    <row r="6" spans="1:13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  <c r="K6" s="165"/>
    </row>
    <row r="7" spans="1:13" x14ac:dyDescent="0.25">
      <c r="A7" s="524"/>
      <c r="B7" s="505"/>
      <c r="C7" s="506"/>
      <c r="D7" s="506"/>
      <c r="E7" s="506"/>
      <c r="F7" s="506"/>
      <c r="G7" s="87"/>
      <c r="H7" s="507"/>
      <c r="I7" s="508"/>
      <c r="J7" s="82"/>
      <c r="K7" s="165"/>
    </row>
    <row r="8" spans="1:13" x14ac:dyDescent="0.25">
      <c r="A8" s="84"/>
      <c r="B8" s="509"/>
      <c r="C8" s="510"/>
      <c r="D8" s="511"/>
      <c r="E8" s="506"/>
      <c r="F8" s="506"/>
      <c r="G8" s="88"/>
      <c r="H8" s="9"/>
      <c r="I8" s="508"/>
      <c r="J8" s="89"/>
      <c r="K8" s="165"/>
    </row>
    <row r="9" spans="1:13" x14ac:dyDescent="0.25">
      <c r="A9" s="90"/>
      <c r="B9" s="513"/>
      <c r="C9" s="514"/>
      <c r="D9" s="515"/>
      <c r="E9" s="516"/>
      <c r="F9" s="517"/>
      <c r="G9" s="91"/>
      <c r="H9" s="15"/>
      <c r="I9" s="89"/>
      <c r="J9" s="89"/>
      <c r="K9" s="165"/>
      <c r="M9" s="214"/>
    </row>
    <row r="10" spans="1:13" x14ac:dyDescent="0.25">
      <c r="A10" s="555" t="s">
        <v>10</v>
      </c>
      <c r="B10" s="43"/>
      <c r="C10" s="522" t="s">
        <v>173</v>
      </c>
      <c r="D10" s="511"/>
      <c r="E10" s="511"/>
      <c r="F10" s="511"/>
      <c r="G10" s="94"/>
      <c r="H10" s="507"/>
      <c r="I10" s="95"/>
      <c r="J10" s="93"/>
      <c r="K10" s="165"/>
    </row>
    <row r="11" spans="1:13" ht="15" customHeight="1" x14ac:dyDescent="0.25">
      <c r="A11" s="556"/>
      <c r="B11" s="43">
        <v>1</v>
      </c>
      <c r="C11" s="588" t="s">
        <v>192</v>
      </c>
      <c r="D11" s="588"/>
      <c r="E11" s="588"/>
      <c r="F11" s="588"/>
      <c r="G11" s="174">
        <v>125</v>
      </c>
      <c r="H11" s="175" t="s">
        <v>13</v>
      </c>
      <c r="I11" s="362"/>
      <c r="J11" s="278">
        <f t="shared" ref="J11:J15" si="0">G11*(I11)</f>
        <v>0</v>
      </c>
      <c r="K11" s="165"/>
    </row>
    <row r="12" spans="1:13" ht="15" customHeight="1" x14ac:dyDescent="0.25">
      <c r="A12" s="556"/>
      <c r="B12" s="43">
        <v>2</v>
      </c>
      <c r="C12" s="588" t="s">
        <v>193</v>
      </c>
      <c r="D12" s="588"/>
      <c r="E12" s="588"/>
      <c r="F12" s="588"/>
      <c r="G12" s="174">
        <v>75</v>
      </c>
      <c r="H12" s="175" t="s">
        <v>13</v>
      </c>
      <c r="I12" s="362"/>
      <c r="J12" s="278">
        <f t="shared" si="0"/>
        <v>0</v>
      </c>
      <c r="K12" s="165"/>
    </row>
    <row r="13" spans="1:13" ht="15" customHeight="1" x14ac:dyDescent="0.25">
      <c r="A13" s="556"/>
      <c r="B13" s="43">
        <v>3</v>
      </c>
      <c r="C13" s="44" t="s">
        <v>65</v>
      </c>
      <c r="D13" s="575"/>
      <c r="E13" s="575"/>
      <c r="F13" s="575"/>
      <c r="G13" s="174">
        <v>5</v>
      </c>
      <c r="H13" s="175" t="s">
        <v>16</v>
      </c>
      <c r="I13" s="362"/>
      <c r="J13" s="278">
        <f t="shared" si="0"/>
        <v>0</v>
      </c>
      <c r="K13" s="165"/>
    </row>
    <row r="14" spans="1:13" ht="15" customHeight="1" x14ac:dyDescent="0.25">
      <c r="A14" s="556"/>
      <c r="B14" s="43">
        <v>4</v>
      </c>
      <c r="C14" s="551" t="s">
        <v>179</v>
      </c>
      <c r="D14" s="551"/>
      <c r="E14" s="551"/>
      <c r="F14" s="551"/>
      <c r="G14" s="174">
        <v>1</v>
      </c>
      <c r="H14" s="175" t="s">
        <v>17</v>
      </c>
      <c r="I14" s="362"/>
      <c r="J14" s="278">
        <f t="shared" si="0"/>
        <v>0</v>
      </c>
      <c r="K14" s="165"/>
    </row>
    <row r="15" spans="1:13" ht="15" customHeight="1" x14ac:dyDescent="0.25">
      <c r="A15" s="556"/>
      <c r="B15" s="43">
        <v>5</v>
      </c>
      <c r="C15" s="588" t="s">
        <v>177</v>
      </c>
      <c r="D15" s="588"/>
      <c r="E15" s="588"/>
      <c r="F15" s="588"/>
      <c r="G15" s="174">
        <v>175</v>
      </c>
      <c r="H15" s="175" t="s">
        <v>13</v>
      </c>
      <c r="I15" s="362"/>
      <c r="J15" s="278">
        <f t="shared" si="0"/>
        <v>0</v>
      </c>
      <c r="K15" s="165"/>
    </row>
    <row r="16" spans="1:13" x14ac:dyDescent="0.25">
      <c r="A16" s="556"/>
      <c r="B16" s="43">
        <v>6</v>
      </c>
      <c r="C16" s="588" t="s">
        <v>194</v>
      </c>
      <c r="D16" s="588"/>
      <c r="E16" s="588"/>
      <c r="F16" s="588"/>
      <c r="G16" s="174">
        <v>1</v>
      </c>
      <c r="H16" s="175" t="s">
        <v>17</v>
      </c>
      <c r="I16" s="362"/>
      <c r="J16" s="278">
        <f>G16*(I16)</f>
        <v>0</v>
      </c>
      <c r="K16" s="165"/>
    </row>
    <row r="17" spans="1:12" x14ac:dyDescent="0.25">
      <c r="A17" s="556"/>
      <c r="B17" s="43">
        <v>7</v>
      </c>
      <c r="C17" s="588" t="s">
        <v>47</v>
      </c>
      <c r="D17" s="588"/>
      <c r="E17" s="588"/>
      <c r="F17" s="588"/>
      <c r="G17" s="174">
        <v>1</v>
      </c>
      <c r="H17" s="175" t="s">
        <v>17</v>
      </c>
      <c r="I17" s="362"/>
      <c r="J17" s="278">
        <f>G17*(I17)</f>
        <v>0</v>
      </c>
      <c r="K17" s="165"/>
    </row>
    <row r="18" spans="1:12" x14ac:dyDescent="0.25">
      <c r="A18" s="556"/>
      <c r="B18" s="43">
        <v>8</v>
      </c>
      <c r="C18" s="588" t="s">
        <v>174</v>
      </c>
      <c r="D18" s="588"/>
      <c r="E18" s="588"/>
      <c r="F18" s="588"/>
      <c r="G18" s="174">
        <v>1</v>
      </c>
      <c r="H18" s="175" t="s">
        <v>17</v>
      </c>
      <c r="I18" s="362"/>
      <c r="J18" s="278">
        <f>G18*(I18)</f>
        <v>0</v>
      </c>
      <c r="K18" s="165"/>
    </row>
    <row r="19" spans="1:12" x14ac:dyDescent="0.25">
      <c r="A19" s="557"/>
      <c r="B19" s="505"/>
      <c r="C19" s="152" t="s">
        <v>178</v>
      </c>
      <c r="D19" s="153" t="s">
        <v>28</v>
      </c>
      <c r="E19" s="154"/>
      <c r="F19" s="501"/>
      <c r="G19" s="100"/>
      <c r="H19" s="101"/>
      <c r="I19" s="525"/>
      <c r="J19" s="102">
        <f>SUM(J11:J18)</f>
        <v>0</v>
      </c>
      <c r="K19" s="165"/>
    </row>
    <row r="20" spans="1:12" x14ac:dyDescent="0.25">
      <c r="A20" s="103"/>
      <c r="B20" s="520"/>
      <c r="C20" s="522"/>
      <c r="D20" s="511"/>
      <c r="E20" s="511"/>
      <c r="F20" s="511"/>
      <c r="G20" s="91"/>
      <c r="H20" s="507"/>
      <c r="I20" s="95"/>
      <c r="J20" s="106"/>
      <c r="K20" s="165"/>
    </row>
    <row r="21" spans="1:12" x14ac:dyDescent="0.25">
      <c r="A21" s="90"/>
      <c r="B21" s="482"/>
      <c r="C21" s="237"/>
      <c r="D21" s="517"/>
      <c r="E21" s="517"/>
      <c r="F21" s="517"/>
      <c r="G21" s="91"/>
      <c r="H21" s="228"/>
      <c r="I21" s="89"/>
      <c r="J21" s="93"/>
      <c r="K21" s="165"/>
    </row>
    <row r="22" spans="1:12" x14ac:dyDescent="0.25">
      <c r="A22" s="90"/>
      <c r="B22" s="482"/>
      <c r="C22" s="483"/>
      <c r="D22" s="517"/>
      <c r="E22" s="517"/>
      <c r="F22" s="517"/>
      <c r="G22" s="91"/>
      <c r="H22" s="228"/>
      <c r="I22" s="89"/>
      <c r="J22" s="93"/>
      <c r="K22" s="165"/>
    </row>
    <row r="23" spans="1:12" x14ac:dyDescent="0.25">
      <c r="A23" s="90"/>
      <c r="B23" s="482"/>
      <c r="C23" s="558"/>
      <c r="D23" s="517"/>
      <c r="E23" s="517"/>
      <c r="F23" s="517"/>
      <c r="G23" s="107"/>
      <c r="H23" s="228"/>
      <c r="I23" s="89"/>
      <c r="J23" s="573"/>
      <c r="K23" s="165"/>
    </row>
    <row r="24" spans="1:12" ht="15.75" thickBot="1" x14ac:dyDescent="0.3">
      <c r="A24" s="97"/>
      <c r="B24" s="505"/>
      <c r="C24" s="249"/>
      <c r="D24" s="489"/>
      <c r="E24" s="490"/>
      <c r="F24" s="501"/>
      <c r="G24" s="533"/>
      <c r="H24" s="505"/>
      <c r="I24" s="534"/>
      <c r="J24" s="102"/>
      <c r="K24" s="165"/>
    </row>
    <row r="25" spans="1:12" ht="15.75" thickBot="1" x14ac:dyDescent="0.3">
      <c r="A25" s="559"/>
      <c r="B25" s="560"/>
      <c r="C25" s="561" t="s">
        <v>63</v>
      </c>
      <c r="D25" s="561"/>
      <c r="E25" s="561"/>
      <c r="F25" s="561"/>
      <c r="G25" s="562"/>
      <c r="H25" s="560"/>
      <c r="I25" s="563"/>
      <c r="J25" s="564">
        <f>J19</f>
        <v>0</v>
      </c>
      <c r="K25" s="165"/>
    </row>
    <row r="26" spans="1:12" x14ac:dyDescent="0.25">
      <c r="A26" s="565"/>
      <c r="B26" s="566"/>
      <c r="C26" s="567"/>
      <c r="D26" s="567"/>
      <c r="E26" s="567"/>
      <c r="F26" s="567"/>
      <c r="G26" s="568"/>
      <c r="H26" s="566"/>
      <c r="I26" s="569"/>
      <c r="J26" s="570"/>
      <c r="K26" s="165"/>
    </row>
    <row r="27" spans="1:12" x14ac:dyDescent="0.25">
      <c r="A27" s="104"/>
      <c r="B27" s="228"/>
      <c r="C27" s="225"/>
      <c r="D27" s="226"/>
      <c r="E27" s="226"/>
      <c r="F27" s="226"/>
      <c r="G27" s="91"/>
      <c r="H27" s="228"/>
      <c r="I27" s="89"/>
      <c r="J27" s="93"/>
      <c r="K27" s="165"/>
      <c r="L27" s="165"/>
    </row>
    <row r="28" spans="1:12" x14ac:dyDescent="0.25">
      <c r="A28" s="104"/>
      <c r="B28" s="228"/>
      <c r="C28" s="225"/>
      <c r="D28" s="226"/>
      <c r="E28" s="226"/>
      <c r="F28" s="226"/>
      <c r="G28" s="91"/>
      <c r="H28" s="228"/>
      <c r="I28" s="89"/>
      <c r="J28" s="93"/>
      <c r="K28" s="165"/>
      <c r="L28" s="165"/>
    </row>
    <row r="29" spans="1:12" x14ac:dyDescent="0.25">
      <c r="A29" s="104"/>
      <c r="B29" s="228"/>
      <c r="C29" s="225"/>
      <c r="D29" s="226"/>
      <c r="E29" s="226"/>
      <c r="F29" s="226"/>
      <c r="G29" s="91"/>
      <c r="H29" s="228"/>
      <c r="I29" s="89"/>
      <c r="J29" s="93"/>
      <c r="K29" s="165"/>
      <c r="L29" s="165"/>
    </row>
    <row r="30" spans="1:12" x14ac:dyDescent="0.25">
      <c r="A30" s="104"/>
      <c r="B30" s="228"/>
      <c r="C30" s="225"/>
      <c r="D30" s="226"/>
      <c r="E30" s="226"/>
      <c r="F30" s="226"/>
      <c r="G30" s="91"/>
      <c r="H30" s="228"/>
      <c r="I30" s="89"/>
      <c r="J30" s="93"/>
      <c r="K30" s="165"/>
      <c r="L30" s="165"/>
    </row>
    <row r="31" spans="1:12" x14ac:dyDescent="0.25">
      <c r="A31" s="104"/>
      <c r="B31" s="228"/>
      <c r="C31" s="225"/>
      <c r="D31" s="226"/>
      <c r="E31" s="226"/>
      <c r="F31" s="226"/>
      <c r="G31" s="91"/>
      <c r="H31" s="228"/>
      <c r="I31" s="89"/>
      <c r="J31" s="93"/>
      <c r="K31" s="165"/>
      <c r="L31" s="165"/>
    </row>
    <row r="32" spans="1:12" x14ac:dyDescent="0.25">
      <c r="A32" s="104"/>
      <c r="B32" s="228"/>
      <c r="C32" s="225"/>
      <c r="D32" s="226"/>
      <c r="E32" s="226"/>
      <c r="F32" s="226"/>
      <c r="G32" s="91"/>
      <c r="H32" s="228"/>
      <c r="I32" s="89"/>
      <c r="J32" s="93"/>
      <c r="K32" s="165"/>
      <c r="L32" s="165"/>
    </row>
    <row r="33" spans="1:12" x14ac:dyDescent="0.25">
      <c r="A33" s="104"/>
      <c r="B33" s="228"/>
      <c r="C33" s="231"/>
      <c r="D33" s="232"/>
      <c r="E33" s="232"/>
      <c r="F33" s="232"/>
      <c r="G33" s="96"/>
      <c r="H33" s="230"/>
      <c r="I33" s="93"/>
      <c r="J33" s="93"/>
      <c r="K33" s="165"/>
      <c r="L33" s="165"/>
    </row>
    <row r="34" spans="1:12" x14ac:dyDescent="0.25">
      <c r="A34" s="104"/>
      <c r="B34" s="228"/>
      <c r="C34" s="225"/>
      <c r="D34" s="226"/>
      <c r="E34" s="226"/>
      <c r="F34" s="226"/>
      <c r="G34" s="91"/>
      <c r="H34" s="228"/>
      <c r="I34" s="89"/>
      <c r="J34" s="93"/>
      <c r="K34" s="165"/>
      <c r="L34" s="165"/>
    </row>
    <row r="35" spans="1:12" x14ac:dyDescent="0.25">
      <c r="A35" s="104"/>
      <c r="B35" s="228"/>
      <c r="C35" s="225"/>
      <c r="D35" s="226"/>
      <c r="E35" s="226"/>
      <c r="F35" s="226"/>
      <c r="G35" s="89"/>
      <c r="H35" s="230"/>
      <c r="I35" s="89"/>
      <c r="J35" s="93"/>
      <c r="K35" s="165"/>
      <c r="L35" s="165"/>
    </row>
    <row r="36" spans="1:12" x14ac:dyDescent="0.25">
      <c r="A36" s="533"/>
      <c r="B36" s="507"/>
      <c r="C36" s="254"/>
      <c r="D36" s="255"/>
      <c r="E36" s="256"/>
      <c r="F36" s="257"/>
      <c r="G36" s="100"/>
      <c r="H36" s="101"/>
      <c r="I36" s="525"/>
      <c r="J36" s="102"/>
      <c r="K36" s="165"/>
      <c r="L36" s="165"/>
    </row>
    <row r="37" spans="1:12" x14ac:dyDescent="0.25">
      <c r="A37" s="259"/>
      <c r="B37" s="263"/>
      <c r="C37" s="79"/>
      <c r="D37" s="262"/>
      <c r="E37" s="262"/>
      <c r="F37" s="262"/>
      <c r="G37" s="94"/>
      <c r="H37" s="507"/>
      <c r="I37" s="95"/>
      <c r="J37" s="93"/>
      <c r="K37" s="165"/>
      <c r="L37" s="165"/>
    </row>
    <row r="38" spans="1:12" x14ac:dyDescent="0.25">
      <c r="A38" s="264"/>
      <c r="B38" s="230"/>
      <c r="C38" s="231"/>
      <c r="D38" s="232"/>
      <c r="E38" s="232"/>
      <c r="F38" s="232"/>
      <c r="G38" s="96"/>
      <c r="H38" s="230"/>
      <c r="I38" s="93"/>
      <c r="J38" s="93"/>
      <c r="K38" s="165"/>
      <c r="L38" s="165"/>
    </row>
    <row r="39" spans="1:12" x14ac:dyDescent="0.25">
      <c r="A39" s="264"/>
      <c r="B39" s="230"/>
      <c r="C39" s="265"/>
      <c r="D39" s="232"/>
      <c r="E39" s="232"/>
      <c r="F39" s="232"/>
      <c r="G39" s="96"/>
      <c r="H39" s="230"/>
      <c r="I39" s="93"/>
      <c r="J39" s="93"/>
      <c r="K39" s="165"/>
      <c r="L39" s="165"/>
    </row>
    <row r="40" spans="1:12" x14ac:dyDescent="0.25">
      <c r="A40" s="264"/>
      <c r="B40" s="230"/>
      <c r="C40" s="231"/>
      <c r="D40" s="232"/>
      <c r="E40" s="232"/>
      <c r="F40" s="232"/>
      <c r="G40" s="105"/>
      <c r="H40" s="230"/>
      <c r="I40" s="105"/>
      <c r="J40" s="93"/>
      <c r="K40" s="165"/>
      <c r="L40" s="165"/>
    </row>
    <row r="41" spans="1:12" x14ac:dyDescent="0.25">
      <c r="A41" s="253"/>
      <c r="B41" s="507"/>
      <c r="C41" s="254"/>
      <c r="D41" s="255"/>
      <c r="E41" s="256"/>
      <c r="F41" s="257"/>
      <c r="G41" s="100"/>
      <c r="H41" s="101"/>
      <c r="I41" s="525"/>
      <c r="J41" s="102"/>
      <c r="K41" s="165"/>
      <c r="L41" s="165"/>
    </row>
    <row r="42" spans="1:12" x14ac:dyDescent="0.25">
      <c r="A42" s="259"/>
      <c r="B42" s="260"/>
      <c r="C42" s="79"/>
      <c r="D42" s="262"/>
      <c r="E42" s="262"/>
      <c r="F42" s="262"/>
      <c r="G42" s="94"/>
      <c r="H42" s="507"/>
      <c r="I42" s="95"/>
      <c r="J42" s="93"/>
      <c r="K42" s="165"/>
      <c r="L42" s="165"/>
    </row>
    <row r="43" spans="1:12" x14ac:dyDescent="0.25">
      <c r="A43" s="266"/>
      <c r="B43" s="169"/>
      <c r="C43" s="591"/>
      <c r="D43" s="592"/>
      <c r="E43" s="592"/>
      <c r="F43" s="592"/>
      <c r="G43" s="168"/>
      <c r="H43" s="169"/>
      <c r="I43" s="89"/>
      <c r="J43" s="93"/>
      <c r="K43" s="165"/>
      <c r="L43" s="165"/>
    </row>
    <row r="44" spans="1:12" x14ac:dyDescent="0.25">
      <c r="A44" s="266"/>
      <c r="B44" s="169"/>
      <c r="C44" s="589"/>
      <c r="D44" s="590"/>
      <c r="E44" s="590"/>
      <c r="F44" s="590"/>
      <c r="G44" s="168"/>
      <c r="H44" s="169"/>
      <c r="I44" s="89"/>
      <c r="J44" s="93"/>
      <c r="K44" s="165"/>
      <c r="L44" s="165"/>
    </row>
    <row r="45" spans="1:12" x14ac:dyDescent="0.25">
      <c r="A45" s="266"/>
      <c r="B45" s="169"/>
      <c r="C45" s="552"/>
      <c r="D45" s="553"/>
      <c r="E45" s="553"/>
      <c r="F45" s="553"/>
      <c r="G45" s="168"/>
      <c r="H45" s="169"/>
      <c r="I45" s="89"/>
      <c r="J45" s="93"/>
      <c r="K45" s="165"/>
      <c r="L45" s="165"/>
    </row>
    <row r="46" spans="1:12" x14ac:dyDescent="0.25">
      <c r="A46" s="266"/>
      <c r="B46" s="169"/>
      <c r="C46" s="591"/>
      <c r="D46" s="592"/>
      <c r="E46" s="592"/>
      <c r="F46" s="592"/>
      <c r="G46" s="168"/>
      <c r="H46" s="169"/>
      <c r="I46" s="89"/>
      <c r="J46" s="93"/>
      <c r="K46" s="165"/>
      <c r="L46" s="165"/>
    </row>
    <row r="47" spans="1:12" x14ac:dyDescent="0.25">
      <c r="A47" s="266"/>
      <c r="B47" s="169"/>
      <c r="C47" s="591"/>
      <c r="D47" s="592"/>
      <c r="E47" s="592"/>
      <c r="F47" s="592"/>
      <c r="G47" s="168"/>
      <c r="H47" s="169"/>
      <c r="I47" s="89"/>
      <c r="J47" s="93"/>
      <c r="K47" s="165"/>
      <c r="L47" s="165"/>
    </row>
    <row r="48" spans="1:12" x14ac:dyDescent="0.25">
      <c r="A48" s="266"/>
      <c r="B48" s="169"/>
      <c r="C48" s="589"/>
      <c r="D48" s="590"/>
      <c r="E48" s="590"/>
      <c r="F48" s="590"/>
      <c r="G48" s="168"/>
      <c r="H48" s="169"/>
      <c r="I48" s="89"/>
      <c r="J48" s="93"/>
      <c r="K48" s="165"/>
      <c r="L48" s="165"/>
    </row>
    <row r="49" spans="1:12" x14ac:dyDescent="0.25">
      <c r="A49" s="266"/>
      <c r="B49" s="169"/>
      <c r="C49" s="589"/>
      <c r="D49" s="590"/>
      <c r="E49" s="590"/>
      <c r="F49" s="590"/>
      <c r="G49" s="168"/>
      <c r="H49" s="169"/>
      <c r="I49" s="89"/>
      <c r="J49" s="93"/>
      <c r="K49" s="165"/>
      <c r="L49" s="165"/>
    </row>
    <row r="50" spans="1:12" x14ac:dyDescent="0.25">
      <c r="A50" s="266"/>
      <c r="B50" s="169"/>
      <c r="C50" s="589"/>
      <c r="D50" s="590"/>
      <c r="E50" s="590"/>
      <c r="F50" s="590"/>
      <c r="G50" s="168"/>
      <c r="H50" s="169"/>
      <c r="I50" s="89"/>
      <c r="J50" s="93"/>
      <c r="K50" s="165"/>
      <c r="L50" s="165"/>
    </row>
    <row r="51" spans="1:12" x14ac:dyDescent="0.25">
      <c r="A51" s="266"/>
      <c r="B51" s="169"/>
      <c r="C51" s="589"/>
      <c r="D51" s="590"/>
      <c r="E51" s="590"/>
      <c r="F51" s="590"/>
      <c r="G51" s="89"/>
      <c r="H51" s="228"/>
      <c r="I51" s="89"/>
      <c r="J51" s="93"/>
      <c r="K51" s="165"/>
      <c r="L51" s="165"/>
    </row>
    <row r="52" spans="1:12" x14ac:dyDescent="0.25">
      <c r="A52" s="266"/>
      <c r="B52" s="169"/>
      <c r="C52" s="589"/>
      <c r="D52" s="590"/>
      <c r="E52" s="590"/>
      <c r="F52" s="590"/>
      <c r="G52" s="168"/>
      <c r="H52" s="228"/>
      <c r="I52" s="89"/>
      <c r="J52" s="93"/>
      <c r="K52" s="165"/>
      <c r="L52" s="165"/>
    </row>
    <row r="53" spans="1:12" x14ac:dyDescent="0.25">
      <c r="A53" s="266"/>
      <c r="B53" s="169"/>
      <c r="C53" s="589"/>
      <c r="D53" s="590"/>
      <c r="E53" s="590"/>
      <c r="F53" s="590"/>
      <c r="G53" s="89"/>
      <c r="H53" s="230"/>
      <c r="I53" s="89"/>
      <c r="J53" s="93"/>
      <c r="K53" s="165"/>
      <c r="L53" s="165"/>
    </row>
    <row r="54" spans="1:12" x14ac:dyDescent="0.25">
      <c r="A54" s="533"/>
      <c r="B54" s="507"/>
      <c r="C54" s="254"/>
      <c r="D54" s="255"/>
      <c r="E54" s="256"/>
      <c r="F54" s="257"/>
      <c r="G54" s="88"/>
      <c r="H54" s="507"/>
      <c r="I54" s="95"/>
      <c r="J54" s="102"/>
      <c r="K54" s="165"/>
      <c r="L54" s="165"/>
    </row>
    <row r="55" spans="1:12" x14ac:dyDescent="0.25">
      <c r="A55" s="259"/>
      <c r="B55" s="260"/>
      <c r="C55" s="79"/>
      <c r="D55" s="262"/>
      <c r="E55" s="262"/>
      <c r="F55" s="262"/>
      <c r="G55" s="91"/>
      <c r="H55" s="507"/>
      <c r="I55" s="95"/>
      <c r="J55" s="267"/>
      <c r="K55" s="165"/>
      <c r="L55" s="165"/>
    </row>
    <row r="56" spans="1:12" x14ac:dyDescent="0.25">
      <c r="A56" s="264"/>
      <c r="B56" s="228"/>
      <c r="C56" s="237"/>
      <c r="D56" s="226"/>
      <c r="E56" s="226"/>
      <c r="F56" s="226"/>
      <c r="G56" s="91"/>
      <c r="H56" s="228"/>
      <c r="I56" s="89"/>
      <c r="J56" s="93"/>
      <c r="K56" s="165"/>
      <c r="L56" s="165"/>
    </row>
    <row r="57" spans="1:12" x14ac:dyDescent="0.25">
      <c r="A57" s="264"/>
      <c r="B57" s="228"/>
      <c r="C57" s="225"/>
      <c r="D57" s="226"/>
      <c r="E57" s="226"/>
      <c r="F57" s="226"/>
      <c r="G57" s="91"/>
      <c r="H57" s="228"/>
      <c r="I57" s="89"/>
      <c r="J57" s="93"/>
      <c r="K57" s="165"/>
      <c r="L57" s="165"/>
    </row>
    <row r="58" spans="1:12" x14ac:dyDescent="0.25">
      <c r="A58" s="264"/>
      <c r="B58" s="228"/>
      <c r="C58" s="225"/>
      <c r="D58" s="226"/>
      <c r="E58" s="226"/>
      <c r="F58" s="226"/>
      <c r="G58" s="91"/>
      <c r="H58" s="228"/>
      <c r="I58" s="89"/>
      <c r="J58" s="93"/>
      <c r="K58" s="165"/>
      <c r="L58" s="165"/>
    </row>
    <row r="59" spans="1:12" x14ac:dyDescent="0.25">
      <c r="A59" s="264"/>
      <c r="B59" s="228"/>
      <c r="C59" s="231"/>
      <c r="D59" s="232"/>
      <c r="E59" s="232"/>
      <c r="F59" s="232"/>
      <c r="G59" s="96"/>
      <c r="H59" s="230"/>
      <c r="I59" s="89"/>
      <c r="J59" s="93"/>
      <c r="K59" s="165"/>
      <c r="L59" s="165"/>
    </row>
    <row r="60" spans="1:12" x14ac:dyDescent="0.25">
      <c r="A60" s="264"/>
      <c r="B60" s="228"/>
      <c r="C60" s="265"/>
      <c r="D60" s="232"/>
      <c r="E60" s="232"/>
      <c r="F60" s="232"/>
      <c r="G60" s="96"/>
      <c r="H60" s="230"/>
      <c r="I60" s="89"/>
      <c r="J60" s="93"/>
      <c r="K60" s="165"/>
      <c r="L60" s="165"/>
    </row>
    <row r="61" spans="1:12" x14ac:dyDescent="0.25">
      <c r="A61" s="264"/>
      <c r="B61" s="228"/>
      <c r="C61" s="237"/>
      <c r="D61" s="226"/>
      <c r="E61" s="226"/>
      <c r="F61" s="226"/>
      <c r="G61" s="91"/>
      <c r="H61" s="228"/>
      <c r="I61" s="89"/>
      <c r="J61" s="93"/>
      <c r="K61" s="165"/>
      <c r="L61" s="165"/>
    </row>
    <row r="62" spans="1:12" x14ac:dyDescent="0.25">
      <c r="A62" s="264"/>
      <c r="B62" s="228"/>
      <c r="C62" s="237"/>
      <c r="D62" s="226"/>
      <c r="E62" s="226"/>
      <c r="F62" s="226"/>
      <c r="G62" s="91"/>
      <c r="H62" s="228"/>
      <c r="I62" s="89"/>
      <c r="J62" s="93"/>
      <c r="K62" s="165"/>
      <c r="L62" s="165"/>
    </row>
    <row r="63" spans="1:12" x14ac:dyDescent="0.25">
      <c r="A63" s="264"/>
      <c r="B63" s="228"/>
      <c r="C63" s="225"/>
      <c r="D63" s="226"/>
      <c r="E63" s="226"/>
      <c r="F63" s="226"/>
      <c r="G63" s="91"/>
      <c r="H63" s="228"/>
      <c r="I63" s="89"/>
      <c r="J63" s="93"/>
      <c r="K63" s="165"/>
      <c r="L63" s="165"/>
    </row>
    <row r="64" spans="1:12" x14ac:dyDescent="0.25">
      <c r="A64" s="264"/>
      <c r="B64" s="228"/>
      <c r="C64" s="225"/>
      <c r="D64" s="226"/>
      <c r="E64" s="226"/>
      <c r="F64" s="226"/>
      <c r="G64" s="91"/>
      <c r="H64" s="228"/>
      <c r="I64" s="89"/>
      <c r="J64" s="93"/>
      <c r="K64" s="165"/>
      <c r="L64" s="165"/>
    </row>
    <row r="65" spans="1:12" x14ac:dyDescent="0.25">
      <c r="A65" s="264"/>
      <c r="B65" s="228"/>
      <c r="C65" s="225"/>
      <c r="D65" s="226"/>
      <c r="E65" s="226"/>
      <c r="F65" s="226"/>
      <c r="G65" s="91"/>
      <c r="H65" s="228"/>
      <c r="I65" s="89"/>
      <c r="J65" s="93"/>
      <c r="K65" s="165"/>
      <c r="L65" s="165"/>
    </row>
    <row r="66" spans="1:12" x14ac:dyDescent="0.25">
      <c r="A66" s="264"/>
      <c r="B66" s="228"/>
      <c r="C66" s="237"/>
      <c r="D66" s="226"/>
      <c r="E66" s="226"/>
      <c r="F66" s="226"/>
      <c r="G66" s="91"/>
      <c r="H66" s="228"/>
      <c r="I66" s="89"/>
      <c r="J66" s="93"/>
      <c r="K66" s="165"/>
      <c r="L66" s="165"/>
    </row>
    <row r="67" spans="1:12" x14ac:dyDescent="0.25">
      <c r="A67" s="253"/>
      <c r="B67" s="507"/>
      <c r="C67" s="254"/>
      <c r="D67" s="255"/>
      <c r="E67" s="256"/>
      <c r="F67" s="257"/>
      <c r="G67" s="533"/>
      <c r="H67" s="507"/>
      <c r="I67" s="95"/>
      <c r="J67" s="102"/>
      <c r="K67" s="165"/>
      <c r="L67" s="165"/>
    </row>
    <row r="68" spans="1:12" x14ac:dyDescent="0.25">
      <c r="A68" s="533"/>
      <c r="B68" s="507"/>
      <c r="C68" s="270"/>
      <c r="D68" s="270"/>
      <c r="E68" s="270"/>
      <c r="F68" s="270"/>
      <c r="G68" s="533"/>
      <c r="H68" s="507"/>
      <c r="I68" s="95"/>
      <c r="J68" s="170"/>
      <c r="K68" s="165"/>
      <c r="L68" s="165"/>
    </row>
    <row r="69" spans="1:12" x14ac:dyDescent="0.25">
      <c r="A69" s="271"/>
      <c r="B69" s="83"/>
      <c r="C69" s="262"/>
      <c r="D69" s="262"/>
      <c r="E69" s="262"/>
      <c r="F69" s="262"/>
      <c r="G69" s="112"/>
      <c r="H69" s="83"/>
      <c r="I69" s="86"/>
      <c r="J69" s="113"/>
      <c r="K69" s="165"/>
      <c r="L69" s="165"/>
    </row>
    <row r="70" spans="1:12" x14ac:dyDescent="0.25">
      <c r="A70" s="533"/>
      <c r="B70" s="507"/>
      <c r="C70" s="270"/>
      <c r="D70" s="270"/>
      <c r="E70" s="270"/>
      <c r="F70" s="270"/>
      <c r="G70" s="507"/>
      <c r="H70" s="507"/>
      <c r="I70" s="508"/>
      <c r="J70" s="525"/>
      <c r="K70" s="165"/>
      <c r="L70" s="165"/>
    </row>
    <row r="71" spans="1:12" x14ac:dyDescent="0.25">
      <c r="A71" s="533"/>
      <c r="B71" s="272"/>
      <c r="C71" s="258"/>
      <c r="D71" s="270"/>
      <c r="E71" s="270"/>
      <c r="F71" s="270"/>
      <c r="G71" s="507"/>
      <c r="H71" s="507"/>
      <c r="I71" s="508"/>
      <c r="J71" s="525"/>
      <c r="K71" s="165"/>
      <c r="L71" s="165"/>
    </row>
    <row r="72" spans="1:12" x14ac:dyDescent="0.25">
      <c r="A72" s="533"/>
      <c r="B72" s="507"/>
      <c r="C72" s="270"/>
      <c r="D72" s="270"/>
      <c r="E72" s="270"/>
      <c r="F72" s="270"/>
      <c r="G72" s="507"/>
      <c r="H72" s="507"/>
      <c r="I72" s="508"/>
      <c r="J72" s="525"/>
      <c r="K72" s="165"/>
      <c r="L72" s="165"/>
    </row>
    <row r="73" spans="1:12" x14ac:dyDescent="0.25">
      <c r="A73" s="524"/>
      <c r="B73" s="505"/>
      <c r="C73" s="506"/>
      <c r="D73" s="506"/>
      <c r="E73" s="506"/>
      <c r="F73" s="506"/>
      <c r="G73" s="507"/>
      <c r="H73" s="505"/>
      <c r="I73" s="508"/>
      <c r="J73" s="549"/>
      <c r="K73" s="165"/>
      <c r="L73" s="165"/>
    </row>
    <row r="74" spans="1:12" x14ac:dyDescent="0.25">
      <c r="A74" s="114"/>
      <c r="B74" s="505"/>
      <c r="C74" s="506"/>
      <c r="D74" s="506"/>
      <c r="E74" s="506"/>
      <c r="F74" s="506"/>
      <c r="G74" s="507"/>
      <c r="H74" s="505"/>
      <c r="I74" s="508"/>
      <c r="J74" s="549"/>
      <c r="K74" s="165"/>
      <c r="L74" s="165"/>
    </row>
    <row r="75" spans="1:12" x14ac:dyDescent="0.25">
      <c r="A75" s="524"/>
      <c r="B75" s="505"/>
      <c r="C75" s="506"/>
      <c r="D75" s="506"/>
      <c r="E75" s="506"/>
      <c r="F75" s="506"/>
      <c r="G75" s="507"/>
      <c r="H75" s="505"/>
      <c r="I75" s="508"/>
      <c r="J75" s="549"/>
      <c r="K75" s="165"/>
      <c r="L75" s="165"/>
    </row>
    <row r="76" spans="1:12" x14ac:dyDescent="0.25">
      <c r="A76" s="524"/>
      <c r="B76" s="505"/>
      <c r="C76" s="506"/>
      <c r="D76" s="506"/>
      <c r="E76" s="506"/>
      <c r="F76" s="506"/>
      <c r="G76" s="115"/>
      <c r="H76" s="116"/>
      <c r="I76" s="530"/>
      <c r="J76" s="530"/>
      <c r="K76" s="165"/>
      <c r="L76" s="165"/>
    </row>
    <row r="77" spans="1:12" x14ac:dyDescent="0.25">
      <c r="A77" s="524"/>
      <c r="B77" s="521"/>
      <c r="C77" s="526"/>
      <c r="D77" s="506"/>
      <c r="E77" s="506"/>
      <c r="F77" s="506"/>
      <c r="G77" s="549"/>
      <c r="H77" s="549"/>
      <c r="I77" s="549"/>
      <c r="J77" s="549"/>
      <c r="K77" s="165"/>
      <c r="L77" s="165"/>
    </row>
    <row r="78" spans="1:12" x14ac:dyDescent="0.25">
      <c r="A78" s="524"/>
      <c r="B78" s="521"/>
      <c r="C78" s="526"/>
      <c r="D78" s="506"/>
      <c r="E78" s="506"/>
      <c r="F78" s="506"/>
      <c r="G78" s="549"/>
      <c r="H78" s="549"/>
      <c r="I78" s="549"/>
      <c r="J78" s="549"/>
      <c r="K78" s="165"/>
      <c r="L78" s="165"/>
    </row>
    <row r="79" spans="1:12" x14ac:dyDescent="0.25">
      <c r="A79" s="97"/>
      <c r="B79" s="521"/>
      <c r="C79" s="526"/>
      <c r="D79" s="506"/>
      <c r="E79" s="506"/>
      <c r="F79" s="506"/>
      <c r="G79" s="549"/>
      <c r="H79" s="549"/>
      <c r="I79" s="549"/>
      <c r="J79" s="549"/>
      <c r="K79" s="165"/>
      <c r="L79" s="165"/>
    </row>
    <row r="80" spans="1:12" x14ac:dyDescent="0.25">
      <c r="A80" s="524"/>
      <c r="B80" s="521"/>
      <c r="C80" s="528"/>
      <c r="D80" s="506"/>
      <c r="E80" s="506"/>
      <c r="F80" s="506"/>
      <c r="G80" s="549"/>
      <c r="H80" s="549"/>
      <c r="I80" s="549"/>
      <c r="J80" s="549"/>
      <c r="K80" s="165"/>
    </row>
    <row r="81" spans="1:11" x14ac:dyDescent="0.25">
      <c r="A81" s="524"/>
      <c r="B81" s="521"/>
      <c r="C81" s="528"/>
      <c r="D81" s="506"/>
      <c r="E81" s="506"/>
      <c r="F81" s="506"/>
      <c r="G81" s="549"/>
      <c r="H81" s="549"/>
      <c r="I81" s="549"/>
      <c r="J81" s="549"/>
      <c r="K81" s="165"/>
    </row>
    <row r="82" spans="1:11" x14ac:dyDescent="0.25">
      <c r="A82" s="97"/>
      <c r="B82" s="521"/>
      <c r="C82" s="528"/>
      <c r="D82" s="506"/>
      <c r="E82" s="506"/>
      <c r="F82" s="506"/>
      <c r="G82" s="549"/>
      <c r="H82" s="549"/>
      <c r="I82" s="549"/>
      <c r="J82" s="549"/>
      <c r="K82" s="165"/>
    </row>
    <row r="83" spans="1:11" x14ac:dyDescent="0.25">
      <c r="A83" s="524"/>
      <c r="B83" s="521"/>
      <c r="C83" s="528"/>
      <c r="D83" s="506"/>
      <c r="E83" s="506"/>
      <c r="F83" s="506"/>
      <c r="G83" s="550"/>
      <c r="H83" s="529"/>
      <c r="I83" s="530"/>
      <c r="J83" s="530"/>
      <c r="K83" s="165"/>
    </row>
    <row r="84" spans="1:11" x14ac:dyDescent="0.25">
      <c r="A84" s="524"/>
      <c r="B84" s="505"/>
      <c r="C84" s="506"/>
      <c r="D84" s="506"/>
      <c r="E84" s="506"/>
      <c r="F84" s="506"/>
      <c r="G84" s="507"/>
      <c r="H84" s="505"/>
      <c r="I84" s="508"/>
      <c r="J84" s="549"/>
      <c r="K84" s="165"/>
    </row>
    <row r="85" spans="1:11" x14ac:dyDescent="0.25">
      <c r="A85" s="524"/>
      <c r="B85" s="505"/>
      <c r="C85" s="506"/>
      <c r="D85" s="506"/>
      <c r="E85" s="506"/>
      <c r="F85" s="506"/>
      <c r="G85" s="550"/>
      <c r="H85" s="531"/>
      <c r="I85" s="532"/>
      <c r="J85" s="530"/>
      <c r="K85" s="165"/>
    </row>
    <row r="86" spans="1:11" x14ac:dyDescent="0.25">
      <c r="A86" s="524"/>
      <c r="B86" s="505"/>
      <c r="C86" s="506"/>
      <c r="D86" s="506"/>
      <c r="E86" s="506"/>
      <c r="F86" s="506"/>
      <c r="G86" s="507"/>
      <c r="H86" s="524"/>
      <c r="I86" s="508"/>
      <c r="J86" s="549"/>
      <c r="K86" s="165"/>
    </row>
    <row r="87" spans="1:11" x14ac:dyDescent="0.25">
      <c r="A87" s="524"/>
      <c r="B87" s="505"/>
      <c r="C87" s="506"/>
      <c r="D87" s="506"/>
      <c r="E87" s="506"/>
      <c r="F87" s="506"/>
      <c r="G87" s="550"/>
      <c r="H87" s="531"/>
      <c r="I87" s="532"/>
      <c r="J87" s="530"/>
      <c r="K87" s="165"/>
    </row>
    <row r="88" spans="1:11" x14ac:dyDescent="0.25">
      <c r="A88" s="524"/>
      <c r="B88" s="505"/>
      <c r="C88" s="506"/>
      <c r="D88" s="506"/>
      <c r="E88" s="506"/>
      <c r="F88" s="506"/>
      <c r="G88" s="550"/>
      <c r="H88" s="531"/>
      <c r="I88" s="532"/>
      <c r="J88" s="164"/>
      <c r="K88" s="165"/>
    </row>
    <row r="89" spans="1:11" x14ac:dyDescent="0.25">
      <c r="A89" s="524"/>
      <c r="B89" s="505"/>
      <c r="C89" s="506"/>
      <c r="D89" s="506"/>
      <c r="E89" s="506"/>
      <c r="F89" s="506"/>
      <c r="G89" s="507"/>
      <c r="H89" s="505"/>
      <c r="I89" s="171"/>
      <c r="J89" s="172"/>
      <c r="K89" s="165"/>
    </row>
    <row r="90" spans="1:11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</row>
  </sheetData>
  <mergeCells count="20">
    <mergeCell ref="C50:F50"/>
    <mergeCell ref="C51:F51"/>
    <mergeCell ref="C52:F52"/>
    <mergeCell ref="C53:F53"/>
    <mergeCell ref="C43:F43"/>
    <mergeCell ref="C44:F44"/>
    <mergeCell ref="C46:F46"/>
    <mergeCell ref="C47:F47"/>
    <mergeCell ref="C48:F48"/>
    <mergeCell ref="C49:F49"/>
    <mergeCell ref="C12:F12"/>
    <mergeCell ref="C15:F15"/>
    <mergeCell ref="C16:F16"/>
    <mergeCell ref="C17:F17"/>
    <mergeCell ref="C18:F18"/>
    <mergeCell ref="D1:E1"/>
    <mergeCell ref="A2:J2"/>
    <mergeCell ref="C11:F11"/>
    <mergeCell ref="A3:J3"/>
    <mergeCell ref="A4:J4"/>
  </mergeCells>
  <pageMargins left="0.7" right="0.7" top="0.78740157499999996" bottom="0.78740157499999996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8"/>
  <sheetViews>
    <sheetView view="pageBreakPreview" zoomScaleNormal="100" zoomScaleSheetLayoutView="100" workbookViewId="0">
      <selection activeCell="I9" sqref="I9:I21"/>
    </sheetView>
  </sheetViews>
  <sheetFormatPr defaultRowHeight="15" x14ac:dyDescent="0.25"/>
  <cols>
    <col min="1" max="1" width="3.85546875" customWidth="1"/>
    <col min="2" max="2" width="4.85546875" customWidth="1"/>
    <col min="3" max="3" width="44" customWidth="1"/>
    <col min="5" max="5" width="9.42578125" customWidth="1"/>
    <col min="6" max="6" width="7.140625" customWidth="1"/>
    <col min="10" max="10" width="12.7109375" customWidth="1"/>
  </cols>
  <sheetData>
    <row r="1" spans="1:11" x14ac:dyDescent="0.25">
      <c r="A1" s="79"/>
      <c r="B1" s="185"/>
      <c r="C1" s="186"/>
      <c r="D1" s="578" t="s">
        <v>0</v>
      </c>
      <c r="E1" s="578"/>
      <c r="F1" s="186"/>
      <c r="G1" s="187"/>
      <c r="H1" s="80"/>
      <c r="I1" s="188"/>
      <c r="J1" s="81"/>
      <c r="K1" s="165"/>
    </row>
    <row r="2" spans="1:11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  <c r="K2" s="165"/>
    </row>
    <row r="3" spans="1:11" ht="15.75" x14ac:dyDescent="0.25">
      <c r="A3" s="580" t="s">
        <v>2</v>
      </c>
      <c r="B3" s="580"/>
      <c r="C3" s="580"/>
      <c r="D3" s="580"/>
      <c r="E3" s="580"/>
      <c r="F3" s="580"/>
      <c r="G3" s="580"/>
      <c r="H3" s="580"/>
      <c r="I3" s="580"/>
      <c r="J3" s="580"/>
      <c r="K3" s="165"/>
    </row>
    <row r="4" spans="1:11" ht="15.75" x14ac:dyDescent="0.25">
      <c r="A4" s="580" t="s">
        <v>111</v>
      </c>
      <c r="B4" s="580"/>
      <c r="C4" s="580"/>
      <c r="D4" s="580"/>
      <c r="E4" s="580"/>
      <c r="F4" s="580"/>
      <c r="G4" s="580"/>
      <c r="H4" s="580"/>
      <c r="I4" s="580"/>
      <c r="J4" s="580"/>
      <c r="K4" s="165"/>
    </row>
    <row r="5" spans="1:11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  <c r="K5" s="165"/>
    </row>
    <row r="6" spans="1:11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  <c r="K6" s="165"/>
    </row>
    <row r="7" spans="1:11" x14ac:dyDescent="0.25">
      <c r="A7" s="240"/>
      <c r="B7" s="218"/>
      <c r="C7" s="219"/>
      <c r="D7" s="219"/>
      <c r="E7" s="219"/>
      <c r="F7" s="219"/>
      <c r="G7" s="87"/>
      <c r="H7" s="218"/>
      <c r="I7" s="221"/>
      <c r="J7" s="82"/>
      <c r="K7" s="165"/>
    </row>
    <row r="8" spans="1:11" x14ac:dyDescent="0.25">
      <c r="A8" s="103" t="s">
        <v>10</v>
      </c>
      <c r="B8" s="229"/>
      <c r="C8" s="234" t="s">
        <v>112</v>
      </c>
      <c r="D8" s="222"/>
      <c r="E8" s="222"/>
      <c r="F8" s="222"/>
      <c r="G8" s="91"/>
      <c r="H8" s="218"/>
      <c r="I8" s="252"/>
      <c r="J8" s="106"/>
      <c r="K8" s="165"/>
    </row>
    <row r="9" spans="1:11" x14ac:dyDescent="0.25">
      <c r="A9" s="90"/>
      <c r="B9" s="43">
        <v>1</v>
      </c>
      <c r="C9" s="162" t="s">
        <v>114</v>
      </c>
      <c r="D9" s="45"/>
      <c r="E9" s="45"/>
      <c r="F9" s="45"/>
      <c r="G9" s="138">
        <v>360</v>
      </c>
      <c r="H9" s="43" t="s">
        <v>96</v>
      </c>
      <c r="I9" s="139"/>
      <c r="J9" s="276">
        <f>G9*I9</f>
        <v>0</v>
      </c>
      <c r="K9" s="165"/>
    </row>
    <row r="10" spans="1:11" x14ac:dyDescent="0.25">
      <c r="A10" s="90"/>
      <c r="B10" s="47">
        <v>2</v>
      </c>
      <c r="C10" s="277" t="s">
        <v>113</v>
      </c>
      <c r="D10" s="52"/>
      <c r="E10" s="52"/>
      <c r="F10" s="52"/>
      <c r="G10" s="144">
        <v>1</v>
      </c>
      <c r="H10" s="47" t="s">
        <v>17</v>
      </c>
      <c r="I10" s="145"/>
      <c r="J10" s="276">
        <f>G10*I10</f>
        <v>0</v>
      </c>
      <c r="K10" s="165"/>
    </row>
    <row r="11" spans="1:11" x14ac:dyDescent="0.25">
      <c r="A11" s="90"/>
      <c r="B11" s="47">
        <v>3</v>
      </c>
      <c r="C11" s="67" t="s">
        <v>97</v>
      </c>
      <c r="D11" s="52"/>
      <c r="E11" s="52"/>
      <c r="F11" s="52"/>
      <c r="G11" s="144">
        <v>1</v>
      </c>
      <c r="H11" s="47" t="s">
        <v>17</v>
      </c>
      <c r="I11" s="145"/>
      <c r="J11" s="276">
        <f>G11*I11</f>
        <v>0</v>
      </c>
      <c r="K11" s="165"/>
    </row>
    <row r="12" spans="1:11" x14ac:dyDescent="0.25">
      <c r="A12" s="97"/>
      <c r="B12" s="76"/>
      <c r="C12" s="279" t="s">
        <v>27</v>
      </c>
      <c r="D12" s="153" t="s">
        <v>28</v>
      </c>
      <c r="E12" s="154"/>
      <c r="F12" s="155"/>
      <c r="G12" s="156"/>
      <c r="H12" s="280"/>
      <c r="I12" s="158"/>
      <c r="J12" s="159">
        <f>SUM(J9:J11)</f>
        <v>0</v>
      </c>
      <c r="K12" s="165"/>
    </row>
    <row r="13" spans="1:11" x14ac:dyDescent="0.25">
      <c r="A13" s="90"/>
      <c r="B13" s="224"/>
      <c r="C13" s="227"/>
      <c r="D13" s="223"/>
      <c r="E13" s="223"/>
      <c r="F13" s="223"/>
      <c r="G13" s="91"/>
      <c r="H13" s="224"/>
      <c r="I13" s="89"/>
      <c r="J13" s="213"/>
      <c r="K13" s="165"/>
    </row>
    <row r="14" spans="1:11" x14ac:dyDescent="0.25">
      <c r="A14" s="103" t="s">
        <v>29</v>
      </c>
      <c r="B14" s="229"/>
      <c r="C14" s="234" t="s">
        <v>50</v>
      </c>
      <c r="D14" s="222"/>
      <c r="E14" s="222"/>
      <c r="F14" s="222"/>
      <c r="G14" s="91"/>
      <c r="H14" s="505"/>
      <c r="I14" s="252"/>
      <c r="J14" s="267"/>
      <c r="K14" s="165"/>
    </row>
    <row r="15" spans="1:11" x14ac:dyDescent="0.25">
      <c r="A15" s="90"/>
      <c r="B15" s="43">
        <v>4</v>
      </c>
      <c r="C15" s="162" t="s">
        <v>51</v>
      </c>
      <c r="D15" s="45"/>
      <c r="E15" s="45"/>
      <c r="F15" s="45"/>
      <c r="G15" s="138">
        <v>1</v>
      </c>
      <c r="H15" s="523" t="s">
        <v>17</v>
      </c>
      <c r="I15" s="139"/>
      <c r="J15" s="276">
        <f t="shared" ref="J15:J21" si="0">G15*I15</f>
        <v>0</v>
      </c>
      <c r="K15" s="165"/>
    </row>
    <row r="16" spans="1:11" x14ac:dyDescent="0.25">
      <c r="A16" s="90"/>
      <c r="B16" s="47">
        <v>5</v>
      </c>
      <c r="C16" s="67" t="s">
        <v>165</v>
      </c>
      <c r="D16" s="52"/>
      <c r="E16" s="52"/>
      <c r="F16" s="52"/>
      <c r="G16" s="144">
        <v>1</v>
      </c>
      <c r="H16" s="66" t="s">
        <v>17</v>
      </c>
      <c r="I16" s="145"/>
      <c r="J16" s="276">
        <f t="shared" si="0"/>
        <v>0</v>
      </c>
      <c r="K16" s="165"/>
    </row>
    <row r="17" spans="1:11" ht="15" customHeight="1" x14ac:dyDescent="0.25">
      <c r="A17" s="90"/>
      <c r="B17" s="47">
        <v>6</v>
      </c>
      <c r="C17" s="67" t="s">
        <v>53</v>
      </c>
      <c r="D17" s="52"/>
      <c r="E17" s="52"/>
      <c r="F17" s="52"/>
      <c r="G17" s="144">
        <v>1</v>
      </c>
      <c r="H17" s="66" t="s">
        <v>17</v>
      </c>
      <c r="I17" s="145"/>
      <c r="J17" s="276">
        <f t="shared" si="0"/>
        <v>0</v>
      </c>
      <c r="K17" s="165"/>
    </row>
    <row r="18" spans="1:11" ht="15" customHeight="1" x14ac:dyDescent="0.25">
      <c r="A18" s="90"/>
      <c r="B18" s="47">
        <v>7</v>
      </c>
      <c r="C18" s="67" t="s">
        <v>175</v>
      </c>
      <c r="D18" s="52"/>
      <c r="E18" s="52"/>
      <c r="F18" s="52"/>
      <c r="G18" s="144">
        <v>1</v>
      </c>
      <c r="H18" s="66" t="s">
        <v>17</v>
      </c>
      <c r="I18" s="145"/>
      <c r="J18" s="276">
        <f t="shared" si="0"/>
        <v>0</v>
      </c>
      <c r="K18" s="165"/>
    </row>
    <row r="19" spans="1:11" x14ac:dyDescent="0.25">
      <c r="A19" s="90"/>
      <c r="B19" s="47">
        <v>8</v>
      </c>
      <c r="C19" s="67" t="s">
        <v>59</v>
      </c>
      <c r="D19" s="52"/>
      <c r="E19" s="52"/>
      <c r="F19" s="52"/>
      <c r="G19" s="144">
        <v>1</v>
      </c>
      <c r="H19" s="66" t="s">
        <v>17</v>
      </c>
      <c r="I19" s="145"/>
      <c r="J19" s="276">
        <f t="shared" si="0"/>
        <v>0</v>
      </c>
      <c r="K19" s="165"/>
    </row>
    <row r="20" spans="1:11" x14ac:dyDescent="0.25">
      <c r="A20" s="90"/>
      <c r="B20" s="47">
        <v>10</v>
      </c>
      <c r="C20" s="51" t="s">
        <v>61</v>
      </c>
      <c r="D20" s="52"/>
      <c r="E20" s="52"/>
      <c r="F20" s="52"/>
      <c r="G20" s="144">
        <v>1</v>
      </c>
      <c r="H20" s="66" t="s">
        <v>17</v>
      </c>
      <c r="I20" s="145"/>
      <c r="J20" s="276">
        <f t="shared" si="0"/>
        <v>0</v>
      </c>
      <c r="K20" s="165"/>
    </row>
    <row r="21" spans="1:11" x14ac:dyDescent="0.25">
      <c r="A21" s="97"/>
      <c r="B21" s="47">
        <v>11</v>
      </c>
      <c r="C21" s="277" t="s">
        <v>155</v>
      </c>
      <c r="D21" s="52"/>
      <c r="E21" s="52"/>
      <c r="F21" s="52"/>
      <c r="G21" s="144">
        <v>1</v>
      </c>
      <c r="H21" s="66" t="s">
        <v>17</v>
      </c>
      <c r="I21" s="145"/>
      <c r="J21" s="276">
        <f t="shared" si="0"/>
        <v>0</v>
      </c>
      <c r="K21" s="165"/>
    </row>
    <row r="22" spans="1:11" x14ac:dyDescent="0.25">
      <c r="A22" s="240"/>
      <c r="B22" s="76"/>
      <c r="C22" s="152" t="s">
        <v>36</v>
      </c>
      <c r="D22" s="153" t="s">
        <v>28</v>
      </c>
      <c r="E22" s="154"/>
      <c r="F22" s="155"/>
      <c r="G22" s="215"/>
      <c r="H22" s="76"/>
      <c r="I22" s="216"/>
      <c r="J22" s="159">
        <f>SUM(J15:J21)</f>
        <v>0</v>
      </c>
      <c r="K22" s="165"/>
    </row>
    <row r="23" spans="1:11" x14ac:dyDescent="0.25">
      <c r="A23" s="240"/>
      <c r="B23" s="218"/>
      <c r="C23" s="249"/>
      <c r="D23" s="238"/>
      <c r="E23" s="239"/>
      <c r="F23" s="250"/>
      <c r="G23" s="251"/>
      <c r="H23" s="218"/>
      <c r="I23" s="252"/>
      <c r="J23" s="102"/>
      <c r="K23" s="165"/>
    </row>
    <row r="24" spans="1:11" x14ac:dyDescent="0.25">
      <c r="A24" s="84"/>
      <c r="B24" s="85"/>
      <c r="C24" s="222" t="s">
        <v>63</v>
      </c>
      <c r="D24" s="222"/>
      <c r="E24" s="222"/>
      <c r="F24" s="222"/>
      <c r="G24" s="112"/>
      <c r="H24" s="85"/>
      <c r="I24" s="86"/>
      <c r="J24" s="113">
        <f>J12+J22</f>
        <v>0</v>
      </c>
      <c r="K24" s="165"/>
    </row>
    <row r="25" spans="1:11" x14ac:dyDescent="0.25">
      <c r="A25" s="240"/>
      <c r="B25" s="218"/>
      <c r="C25" s="219"/>
      <c r="D25" s="219"/>
      <c r="E25" s="219"/>
      <c r="F25" s="219"/>
      <c r="G25" s="220"/>
      <c r="H25" s="218"/>
      <c r="I25" s="221"/>
      <c r="J25" s="241"/>
      <c r="K25" s="165"/>
    </row>
    <row r="26" spans="1:11" x14ac:dyDescent="0.25">
      <c r="A26" s="240"/>
      <c r="B26" s="218"/>
      <c r="C26" s="219"/>
      <c r="D26" s="219"/>
      <c r="E26" s="219"/>
      <c r="F26" s="219"/>
      <c r="G26" s="220"/>
      <c r="H26" s="218"/>
      <c r="I26" s="221"/>
      <c r="J26" s="241"/>
      <c r="K26" s="165"/>
    </row>
    <row r="27" spans="1:11" x14ac:dyDescent="0.25">
      <c r="A27" s="240"/>
      <c r="B27" s="218"/>
      <c r="C27" s="219"/>
      <c r="D27" s="219"/>
      <c r="E27" s="219"/>
      <c r="F27" s="219"/>
      <c r="G27" s="220"/>
      <c r="H27" s="218"/>
      <c r="I27" s="221"/>
      <c r="J27" s="241"/>
      <c r="K27" s="165"/>
    </row>
    <row r="28" spans="1:11" x14ac:dyDescent="0.25">
      <c r="A28" s="240"/>
      <c r="B28" s="218"/>
      <c r="C28" s="219"/>
      <c r="D28" s="219"/>
      <c r="E28" s="219"/>
      <c r="F28" s="219"/>
      <c r="G28" s="220"/>
      <c r="H28" s="218"/>
      <c r="I28" s="221"/>
      <c r="J28" s="243"/>
      <c r="K28" s="165"/>
    </row>
    <row r="29" spans="1:11" x14ac:dyDescent="0.25">
      <c r="A29" s="114"/>
      <c r="B29" s="218"/>
      <c r="C29" s="219"/>
      <c r="D29" s="219"/>
      <c r="E29" s="219"/>
      <c r="F29" s="219"/>
      <c r="G29" s="220"/>
      <c r="H29" s="218"/>
      <c r="I29" s="221"/>
      <c r="J29" s="243"/>
      <c r="K29" s="165"/>
    </row>
    <row r="30" spans="1:11" x14ac:dyDescent="0.25">
      <c r="A30" s="240"/>
      <c r="B30" s="218"/>
      <c r="C30" s="219"/>
      <c r="D30" s="219"/>
      <c r="E30" s="219"/>
      <c r="F30" s="219"/>
      <c r="G30" s="220"/>
      <c r="H30" s="218"/>
      <c r="I30" s="221"/>
      <c r="J30" s="243"/>
      <c r="K30" s="165"/>
    </row>
    <row r="31" spans="1:11" x14ac:dyDescent="0.25">
      <c r="A31" s="240"/>
      <c r="B31" s="218"/>
      <c r="C31" s="219"/>
      <c r="D31" s="219"/>
      <c r="E31" s="219"/>
      <c r="F31" s="219"/>
      <c r="G31" s="115"/>
      <c r="H31" s="116"/>
      <c r="I31" s="246"/>
      <c r="J31" s="246"/>
      <c r="K31" s="165"/>
    </row>
    <row r="32" spans="1:11" x14ac:dyDescent="0.25">
      <c r="A32" s="240"/>
      <c r="B32" s="233"/>
      <c r="C32" s="242"/>
      <c r="D32" s="219"/>
      <c r="E32" s="219"/>
      <c r="F32" s="219"/>
      <c r="G32" s="243"/>
      <c r="H32" s="243"/>
      <c r="I32" s="243"/>
      <c r="J32" s="549"/>
      <c r="K32" s="165"/>
    </row>
    <row r="33" spans="1:11" x14ac:dyDescent="0.25">
      <c r="A33" s="97"/>
      <c r="B33" s="233"/>
      <c r="C33" s="244"/>
      <c r="D33" s="219"/>
      <c r="E33" s="219"/>
      <c r="F33" s="219"/>
      <c r="G33" s="243"/>
      <c r="H33" s="243"/>
      <c r="I33" s="527"/>
      <c r="J33" s="243"/>
      <c r="K33" s="165"/>
    </row>
    <row r="34" spans="1:11" x14ac:dyDescent="0.25">
      <c r="A34" s="240"/>
      <c r="B34" s="233"/>
      <c r="C34" s="244"/>
      <c r="D34" s="219"/>
      <c r="E34" s="219"/>
      <c r="F34" s="219"/>
      <c r="G34" s="217"/>
      <c r="H34" s="245"/>
      <c r="I34" s="246"/>
      <c r="J34" s="246"/>
      <c r="K34" s="165"/>
    </row>
    <row r="35" spans="1:11" x14ac:dyDescent="0.25">
      <c r="A35" s="240"/>
      <c r="B35" s="218"/>
      <c r="C35" s="219"/>
      <c r="D35" s="219"/>
      <c r="E35" s="219"/>
      <c r="F35" s="219"/>
      <c r="G35" s="220"/>
      <c r="H35" s="218"/>
      <c r="I35" s="221"/>
      <c r="J35" s="243"/>
      <c r="K35" s="165"/>
    </row>
    <row r="36" spans="1:11" x14ac:dyDescent="0.25">
      <c r="A36" s="240"/>
      <c r="B36" s="218"/>
      <c r="C36" s="219"/>
      <c r="D36" s="219"/>
      <c r="E36" s="219"/>
      <c r="F36" s="219"/>
      <c r="G36" s="217"/>
      <c r="H36" s="247"/>
      <c r="I36" s="248"/>
      <c r="J36" s="246"/>
      <c r="K36" s="165"/>
    </row>
    <row r="37" spans="1:11" x14ac:dyDescent="0.25">
      <c r="A37" s="240"/>
      <c r="B37" s="218"/>
      <c r="C37" s="219"/>
      <c r="D37" s="219"/>
      <c r="E37" s="219"/>
      <c r="F37" s="219"/>
      <c r="G37" s="220"/>
      <c r="H37" s="240"/>
      <c r="I37" s="221"/>
      <c r="J37" s="243"/>
      <c r="K37" s="165"/>
    </row>
    <row r="38" spans="1:11" x14ac:dyDescent="0.25">
      <c r="A38" s="240"/>
      <c r="B38" s="218"/>
      <c r="C38" s="219"/>
      <c r="D38" s="219"/>
      <c r="E38" s="219"/>
      <c r="F38" s="219"/>
      <c r="G38" s="217"/>
      <c r="H38" s="247"/>
      <c r="I38" s="248"/>
      <c r="J38" s="246"/>
      <c r="K38" s="165"/>
    </row>
    <row r="39" spans="1:11" x14ac:dyDescent="0.25">
      <c r="A39" s="240"/>
      <c r="B39" s="218"/>
      <c r="C39" s="219"/>
      <c r="D39" s="219"/>
      <c r="E39" s="219"/>
      <c r="F39" s="219"/>
      <c r="G39" s="217"/>
      <c r="H39" s="247"/>
      <c r="I39" s="248"/>
      <c r="J39" s="164"/>
      <c r="K39" s="165"/>
    </row>
    <row r="40" spans="1:11" x14ac:dyDescent="0.25">
      <c r="A40" s="240"/>
      <c r="B40" s="218"/>
      <c r="C40" s="219"/>
      <c r="D40" s="219"/>
      <c r="E40" s="219"/>
      <c r="F40" s="219"/>
      <c r="G40" s="220"/>
      <c r="H40" s="218"/>
      <c r="I40" s="171"/>
      <c r="J40" s="172"/>
      <c r="K40" s="165"/>
    </row>
    <row r="41" spans="1:11" s="214" customFormat="1" x14ac:dyDescent="0.25">
      <c r="A41" s="253"/>
      <c r="B41" s="220"/>
      <c r="C41" s="254"/>
      <c r="D41" s="255"/>
      <c r="E41" s="256"/>
      <c r="F41" s="257"/>
      <c r="G41" s="100"/>
      <c r="H41" s="101"/>
      <c r="I41" s="241"/>
      <c r="J41" s="102"/>
      <c r="K41" s="258"/>
    </row>
    <row r="42" spans="1:11" s="214" customFormat="1" x14ac:dyDescent="0.25">
      <c r="A42" s="259"/>
      <c r="B42" s="260"/>
      <c r="C42" s="261"/>
      <c r="D42" s="262"/>
      <c r="E42" s="262"/>
      <c r="F42" s="262"/>
      <c r="G42" s="94"/>
      <c r="H42" s="220"/>
      <c r="I42" s="95"/>
      <c r="J42" s="93"/>
      <c r="K42" s="258"/>
    </row>
    <row r="43" spans="1:11" s="214" customFormat="1" x14ac:dyDescent="0.25">
      <c r="A43" s="104"/>
      <c r="B43" s="228"/>
      <c r="C43" s="225"/>
      <c r="D43" s="226"/>
      <c r="E43" s="226"/>
      <c r="F43" s="226"/>
      <c r="G43" s="91"/>
      <c r="H43" s="228"/>
      <c r="I43" s="89"/>
      <c r="J43" s="93"/>
      <c r="K43" s="258"/>
    </row>
    <row r="44" spans="1:11" s="214" customFormat="1" x14ac:dyDescent="0.25">
      <c r="A44" s="104"/>
      <c r="B44" s="228"/>
      <c r="C44" s="225"/>
      <c r="D44" s="226"/>
      <c r="E44" s="226"/>
      <c r="F44" s="226"/>
      <c r="G44" s="91"/>
      <c r="H44" s="228"/>
      <c r="I44" s="89"/>
      <c r="J44" s="93"/>
      <c r="K44" s="258"/>
    </row>
    <row r="45" spans="1:11" s="214" customFormat="1" x14ac:dyDescent="0.25">
      <c r="A45" s="104"/>
      <c r="B45" s="228"/>
      <c r="C45" s="225"/>
      <c r="D45" s="226"/>
      <c r="E45" s="226"/>
      <c r="F45" s="226"/>
      <c r="G45" s="91"/>
      <c r="H45" s="228"/>
      <c r="I45" s="89"/>
      <c r="J45" s="93"/>
      <c r="K45" s="258"/>
    </row>
    <row r="46" spans="1:11" s="214" customFormat="1" x14ac:dyDescent="0.25">
      <c r="A46" s="104"/>
      <c r="B46" s="228"/>
      <c r="C46" s="225"/>
      <c r="D46" s="226"/>
      <c r="E46" s="226"/>
      <c r="F46" s="226"/>
      <c r="G46" s="91"/>
      <c r="H46" s="228"/>
      <c r="I46" s="89"/>
      <c r="J46" s="93"/>
      <c r="K46" s="258"/>
    </row>
    <row r="47" spans="1:11" s="214" customFormat="1" x14ac:dyDescent="0.25">
      <c r="A47" s="104"/>
      <c r="B47" s="228"/>
      <c r="C47" s="225"/>
      <c r="D47" s="226"/>
      <c r="E47" s="226"/>
      <c r="F47" s="226"/>
      <c r="G47" s="91"/>
      <c r="H47" s="228"/>
      <c r="I47" s="89"/>
      <c r="J47" s="93"/>
      <c r="K47" s="258"/>
    </row>
    <row r="48" spans="1:11" s="214" customFormat="1" x14ac:dyDescent="0.25">
      <c r="A48" s="104"/>
      <c r="B48" s="228"/>
      <c r="C48" s="225"/>
      <c r="D48" s="226"/>
      <c r="E48" s="226"/>
      <c r="F48" s="226"/>
      <c r="G48" s="91"/>
      <c r="H48" s="228"/>
      <c r="I48" s="89"/>
      <c r="J48" s="93"/>
      <c r="K48" s="258"/>
    </row>
    <row r="49" spans="1:11" s="214" customFormat="1" x14ac:dyDescent="0.25">
      <c r="A49" s="104"/>
      <c r="B49" s="228"/>
      <c r="C49" s="225"/>
      <c r="D49" s="226"/>
      <c r="E49" s="226"/>
      <c r="F49" s="226"/>
      <c r="G49" s="91"/>
      <c r="H49" s="228"/>
      <c r="I49" s="89"/>
      <c r="J49" s="93"/>
      <c r="K49" s="258"/>
    </row>
    <row r="50" spans="1:11" s="214" customFormat="1" x14ac:dyDescent="0.25">
      <c r="A50" s="104"/>
      <c r="B50" s="228"/>
      <c r="C50" s="225"/>
      <c r="D50" s="226"/>
      <c r="E50" s="226"/>
      <c r="F50" s="226"/>
      <c r="G50" s="91"/>
      <c r="H50" s="228"/>
      <c r="I50" s="89"/>
      <c r="J50" s="93"/>
      <c r="K50" s="258"/>
    </row>
    <row r="51" spans="1:11" s="214" customFormat="1" x14ac:dyDescent="0.25">
      <c r="A51" s="104"/>
      <c r="B51" s="228"/>
      <c r="C51" s="225"/>
      <c r="D51" s="226"/>
      <c r="E51" s="226"/>
      <c r="F51" s="226"/>
      <c r="G51" s="91"/>
      <c r="H51" s="228"/>
      <c r="I51" s="89"/>
      <c r="J51" s="93"/>
      <c r="K51" s="258"/>
    </row>
    <row r="52" spans="1:11" s="214" customFormat="1" x14ac:dyDescent="0.25">
      <c r="A52" s="104"/>
      <c r="B52" s="228"/>
      <c r="C52" s="225"/>
      <c r="D52" s="226"/>
      <c r="E52" s="226"/>
      <c r="F52" s="226"/>
      <c r="G52" s="91"/>
      <c r="H52" s="228"/>
      <c r="I52" s="89"/>
      <c r="J52" s="93"/>
      <c r="K52" s="258"/>
    </row>
    <row r="53" spans="1:11" s="214" customFormat="1" x14ac:dyDescent="0.25">
      <c r="A53" s="104"/>
      <c r="B53" s="228"/>
      <c r="C53" s="231"/>
      <c r="D53" s="232"/>
      <c r="E53" s="232"/>
      <c r="F53" s="232"/>
      <c r="G53" s="96"/>
      <c r="H53" s="230"/>
      <c r="I53" s="93"/>
      <c r="J53" s="93"/>
      <c r="K53" s="258"/>
    </row>
    <row r="54" spans="1:11" s="214" customFormat="1" x14ac:dyDescent="0.25">
      <c r="A54" s="104"/>
      <c r="B54" s="228"/>
      <c r="C54" s="225"/>
      <c r="D54" s="226"/>
      <c r="E54" s="226"/>
      <c r="F54" s="226"/>
      <c r="G54" s="91"/>
      <c r="H54" s="228"/>
      <c r="I54" s="89"/>
      <c r="J54" s="93"/>
      <c r="K54" s="258"/>
    </row>
    <row r="55" spans="1:11" s="214" customFormat="1" x14ac:dyDescent="0.25">
      <c r="A55" s="104"/>
      <c r="B55" s="228"/>
      <c r="C55" s="225"/>
      <c r="D55" s="226"/>
      <c r="E55" s="226"/>
      <c r="F55" s="226"/>
      <c r="G55" s="89"/>
      <c r="H55" s="230"/>
      <c r="I55" s="89"/>
      <c r="J55" s="93"/>
      <c r="K55" s="258"/>
    </row>
    <row r="56" spans="1:11" s="214" customFormat="1" x14ac:dyDescent="0.25">
      <c r="A56" s="251"/>
      <c r="B56" s="220"/>
      <c r="C56" s="254"/>
      <c r="D56" s="255"/>
      <c r="E56" s="256"/>
      <c r="F56" s="257"/>
      <c r="G56" s="100"/>
      <c r="H56" s="101"/>
      <c r="I56" s="241"/>
      <c r="J56" s="102"/>
      <c r="K56" s="258"/>
    </row>
    <row r="57" spans="1:11" s="214" customFormat="1" x14ac:dyDescent="0.25">
      <c r="A57" s="259"/>
      <c r="B57" s="263"/>
      <c r="C57" s="79"/>
      <c r="D57" s="262"/>
      <c r="E57" s="262"/>
      <c r="F57" s="262"/>
      <c r="G57" s="94"/>
      <c r="H57" s="220"/>
      <c r="I57" s="95"/>
      <c r="J57" s="93"/>
      <c r="K57" s="258"/>
    </row>
    <row r="58" spans="1:11" s="214" customFormat="1" x14ac:dyDescent="0.25">
      <c r="A58" s="264"/>
      <c r="B58" s="230"/>
      <c r="C58" s="231"/>
      <c r="D58" s="232"/>
      <c r="E58" s="232"/>
      <c r="F58" s="232"/>
      <c r="G58" s="96"/>
      <c r="H58" s="230"/>
      <c r="I58" s="93"/>
      <c r="J58" s="93"/>
      <c r="K58" s="258"/>
    </row>
    <row r="59" spans="1:11" s="214" customFormat="1" x14ac:dyDescent="0.25">
      <c r="A59" s="264"/>
      <c r="B59" s="230"/>
      <c r="C59" s="265"/>
      <c r="D59" s="232"/>
      <c r="E59" s="232"/>
      <c r="F59" s="232"/>
      <c r="G59" s="96"/>
      <c r="H59" s="230"/>
      <c r="I59" s="93"/>
      <c r="J59" s="93"/>
      <c r="K59" s="258"/>
    </row>
    <row r="60" spans="1:11" s="214" customFormat="1" x14ac:dyDescent="0.25">
      <c r="A60" s="264"/>
      <c r="B60" s="230"/>
      <c r="C60" s="265"/>
      <c r="D60" s="232"/>
      <c r="E60" s="232"/>
      <c r="F60" s="232"/>
      <c r="G60" s="96"/>
      <c r="H60" s="230"/>
      <c r="I60" s="105"/>
      <c r="J60" s="93"/>
      <c r="K60" s="258"/>
    </row>
    <row r="61" spans="1:11" s="214" customFormat="1" x14ac:dyDescent="0.25">
      <c r="A61" s="264"/>
      <c r="B61" s="230"/>
      <c r="C61" s="231"/>
      <c r="D61" s="232"/>
      <c r="E61" s="232"/>
      <c r="F61" s="232"/>
      <c r="G61" s="105"/>
      <c r="H61" s="230"/>
      <c r="I61" s="105"/>
      <c r="J61" s="93"/>
      <c r="K61" s="258"/>
    </row>
    <row r="62" spans="1:11" s="214" customFormat="1" x14ac:dyDescent="0.25">
      <c r="A62" s="264"/>
      <c r="B62" s="230"/>
      <c r="C62" s="231"/>
      <c r="D62" s="232"/>
      <c r="E62" s="232"/>
      <c r="F62" s="232"/>
      <c r="G62" s="96"/>
      <c r="H62" s="230"/>
      <c r="I62" s="105"/>
      <c r="J62" s="93"/>
      <c r="K62" s="258"/>
    </row>
    <row r="63" spans="1:11" s="214" customFormat="1" x14ac:dyDescent="0.25">
      <c r="A63" s="264"/>
      <c r="B63" s="230"/>
      <c r="C63" s="231"/>
      <c r="D63" s="232"/>
      <c r="E63" s="232"/>
      <c r="F63" s="232"/>
      <c r="G63" s="96"/>
      <c r="H63" s="230"/>
      <c r="I63" s="105"/>
      <c r="J63" s="93"/>
      <c r="K63" s="258"/>
    </row>
    <row r="64" spans="1:11" s="214" customFormat="1" x14ac:dyDescent="0.25">
      <c r="A64" s="253"/>
      <c r="B64" s="220"/>
      <c r="C64" s="254"/>
      <c r="D64" s="255"/>
      <c r="E64" s="256"/>
      <c r="F64" s="257"/>
      <c r="G64" s="100"/>
      <c r="H64" s="101"/>
      <c r="I64" s="241"/>
      <c r="J64" s="102"/>
      <c r="K64" s="258"/>
    </row>
    <row r="65" spans="1:11" s="214" customFormat="1" x14ac:dyDescent="0.25">
      <c r="A65" s="259"/>
      <c r="B65" s="260"/>
      <c r="C65" s="79"/>
      <c r="D65" s="262"/>
      <c r="E65" s="262"/>
      <c r="F65" s="262"/>
      <c r="G65" s="94"/>
      <c r="H65" s="220"/>
      <c r="I65" s="95"/>
      <c r="J65" s="93"/>
      <c r="K65" s="258"/>
    </row>
    <row r="66" spans="1:11" s="214" customFormat="1" x14ac:dyDescent="0.25">
      <c r="A66" s="266"/>
      <c r="B66" s="169"/>
      <c r="C66" s="591"/>
      <c r="D66" s="592"/>
      <c r="E66" s="592"/>
      <c r="F66" s="592"/>
      <c r="G66" s="168"/>
      <c r="H66" s="169"/>
      <c r="I66" s="89"/>
      <c r="J66" s="93"/>
      <c r="K66" s="258"/>
    </row>
    <row r="67" spans="1:11" s="214" customFormat="1" x14ac:dyDescent="0.25">
      <c r="A67" s="266"/>
      <c r="B67" s="169"/>
      <c r="C67" s="589"/>
      <c r="D67" s="590"/>
      <c r="E67" s="590"/>
      <c r="F67" s="590"/>
      <c r="G67" s="168"/>
      <c r="H67" s="169"/>
      <c r="I67" s="89"/>
      <c r="J67" s="93"/>
      <c r="K67" s="258"/>
    </row>
    <row r="68" spans="1:11" s="214" customFormat="1" x14ac:dyDescent="0.25">
      <c r="A68" s="266"/>
      <c r="B68" s="169"/>
      <c r="C68" s="235"/>
      <c r="D68" s="236"/>
      <c r="E68" s="236"/>
      <c r="F68" s="236"/>
      <c r="G68" s="168"/>
      <c r="H68" s="169"/>
      <c r="I68" s="89"/>
      <c r="J68" s="93"/>
      <c r="K68" s="258"/>
    </row>
    <row r="69" spans="1:11" s="214" customFormat="1" x14ac:dyDescent="0.25">
      <c r="A69" s="266"/>
      <c r="B69" s="169"/>
      <c r="C69" s="591"/>
      <c r="D69" s="592"/>
      <c r="E69" s="592"/>
      <c r="F69" s="592"/>
      <c r="G69" s="168"/>
      <c r="H69" s="169"/>
      <c r="I69" s="89"/>
      <c r="J69" s="93"/>
      <c r="K69" s="258"/>
    </row>
    <row r="70" spans="1:11" s="214" customFormat="1" x14ac:dyDescent="0.25">
      <c r="A70" s="266"/>
      <c r="B70" s="169"/>
      <c r="C70" s="591"/>
      <c r="D70" s="592"/>
      <c r="E70" s="592"/>
      <c r="F70" s="592"/>
      <c r="G70" s="168"/>
      <c r="H70" s="169"/>
      <c r="I70" s="89"/>
      <c r="J70" s="93"/>
      <c r="K70" s="258"/>
    </row>
    <row r="71" spans="1:11" s="214" customFormat="1" x14ac:dyDescent="0.25">
      <c r="A71" s="266"/>
      <c r="B71" s="169"/>
      <c r="C71" s="589"/>
      <c r="D71" s="590"/>
      <c r="E71" s="590"/>
      <c r="F71" s="590"/>
      <c r="G71" s="168"/>
      <c r="H71" s="169"/>
      <c r="I71" s="89"/>
      <c r="J71" s="93"/>
      <c r="K71" s="258"/>
    </row>
    <row r="72" spans="1:11" s="214" customFormat="1" x14ac:dyDescent="0.25">
      <c r="A72" s="266"/>
      <c r="B72" s="169"/>
      <c r="C72" s="589"/>
      <c r="D72" s="590"/>
      <c r="E72" s="590"/>
      <c r="F72" s="590"/>
      <c r="G72" s="168"/>
      <c r="H72" s="169"/>
      <c r="I72" s="89"/>
      <c r="J72" s="93"/>
      <c r="K72" s="258"/>
    </row>
    <row r="73" spans="1:11" s="214" customFormat="1" x14ac:dyDescent="0.25">
      <c r="A73" s="266"/>
      <c r="B73" s="169"/>
      <c r="C73" s="589"/>
      <c r="D73" s="590"/>
      <c r="E73" s="590"/>
      <c r="F73" s="590"/>
      <c r="G73" s="168"/>
      <c r="H73" s="169"/>
      <c r="I73" s="89"/>
      <c r="J73" s="93"/>
      <c r="K73" s="258"/>
    </row>
    <row r="74" spans="1:11" s="214" customFormat="1" x14ac:dyDescent="0.25">
      <c r="A74" s="266"/>
      <c r="B74" s="169"/>
      <c r="C74" s="589"/>
      <c r="D74" s="590"/>
      <c r="E74" s="590"/>
      <c r="F74" s="590"/>
      <c r="G74" s="168"/>
      <c r="H74" s="169"/>
      <c r="I74" s="89"/>
      <c r="J74" s="93"/>
      <c r="K74" s="258"/>
    </row>
    <row r="75" spans="1:11" s="214" customFormat="1" x14ac:dyDescent="0.25">
      <c r="A75" s="266"/>
      <c r="B75" s="169"/>
      <c r="C75" s="589"/>
      <c r="D75" s="590"/>
      <c r="E75" s="590"/>
      <c r="F75" s="590"/>
      <c r="G75" s="89"/>
      <c r="H75" s="228"/>
      <c r="I75" s="89"/>
      <c r="J75" s="93"/>
      <c r="K75" s="258"/>
    </row>
    <row r="76" spans="1:11" s="214" customFormat="1" x14ac:dyDescent="0.25">
      <c r="A76" s="266"/>
      <c r="B76" s="169"/>
      <c r="C76" s="589"/>
      <c r="D76" s="590"/>
      <c r="E76" s="590"/>
      <c r="F76" s="590"/>
      <c r="G76" s="168"/>
      <c r="H76" s="228"/>
      <c r="I76" s="89"/>
      <c r="J76" s="93"/>
      <c r="K76" s="258"/>
    </row>
    <row r="77" spans="1:11" s="214" customFormat="1" x14ac:dyDescent="0.25">
      <c r="A77" s="266"/>
      <c r="B77" s="169"/>
      <c r="C77" s="589"/>
      <c r="D77" s="590"/>
      <c r="E77" s="590"/>
      <c r="F77" s="590"/>
      <c r="G77" s="89"/>
      <c r="H77" s="230"/>
      <c r="I77" s="89"/>
      <c r="J77" s="93"/>
      <c r="K77" s="258"/>
    </row>
    <row r="78" spans="1:11" s="214" customFormat="1" x14ac:dyDescent="0.25">
      <c r="A78" s="251"/>
      <c r="B78" s="220"/>
      <c r="C78" s="254"/>
      <c r="D78" s="255"/>
      <c r="E78" s="256"/>
      <c r="F78" s="257"/>
      <c r="G78" s="88"/>
      <c r="H78" s="220"/>
      <c r="I78" s="95"/>
      <c r="J78" s="102"/>
      <c r="K78" s="258"/>
    </row>
    <row r="79" spans="1:11" s="214" customFormat="1" x14ac:dyDescent="0.25">
      <c r="A79" s="259"/>
      <c r="B79" s="260"/>
      <c r="C79" s="79"/>
      <c r="D79" s="262"/>
      <c r="E79" s="262"/>
      <c r="F79" s="262"/>
      <c r="G79" s="94"/>
      <c r="H79" s="220"/>
      <c r="I79" s="95"/>
      <c r="J79" s="93"/>
      <c r="K79" s="258"/>
    </row>
    <row r="80" spans="1:11" s="214" customFormat="1" x14ac:dyDescent="0.25">
      <c r="A80" s="264"/>
      <c r="B80" s="230"/>
      <c r="C80" s="231"/>
      <c r="D80" s="232"/>
      <c r="E80" s="232"/>
      <c r="F80" s="232"/>
      <c r="G80" s="96"/>
      <c r="H80" s="230"/>
      <c r="I80" s="93"/>
      <c r="J80" s="93"/>
      <c r="K80" s="258"/>
    </row>
    <row r="81" spans="1:11" s="214" customFormat="1" x14ac:dyDescent="0.25">
      <c r="A81" s="264"/>
      <c r="B81" s="230"/>
      <c r="C81" s="231"/>
      <c r="D81" s="232"/>
      <c r="E81" s="232"/>
      <c r="F81" s="232"/>
      <c r="G81" s="96"/>
      <c r="H81" s="230"/>
      <c r="I81" s="93"/>
      <c r="J81" s="93"/>
      <c r="K81" s="258"/>
    </row>
    <row r="82" spans="1:11" s="214" customFormat="1" x14ac:dyDescent="0.25">
      <c r="A82" s="264"/>
      <c r="B82" s="230"/>
      <c r="C82" s="231"/>
      <c r="D82" s="232"/>
      <c r="E82" s="232"/>
      <c r="F82" s="232"/>
      <c r="G82" s="96"/>
      <c r="H82" s="230"/>
      <c r="I82" s="93"/>
      <c r="J82" s="93"/>
      <c r="K82" s="258"/>
    </row>
    <row r="83" spans="1:11" s="214" customFormat="1" x14ac:dyDescent="0.25">
      <c r="A83" s="264"/>
      <c r="B83" s="230"/>
      <c r="C83" s="231"/>
      <c r="D83" s="232"/>
      <c r="E83" s="232"/>
      <c r="F83" s="232"/>
      <c r="G83" s="96"/>
      <c r="H83" s="230"/>
      <c r="I83" s="93"/>
      <c r="J83" s="93"/>
      <c r="K83" s="258"/>
    </row>
    <row r="84" spans="1:11" s="214" customFormat="1" x14ac:dyDescent="0.25">
      <c r="A84" s="264"/>
      <c r="B84" s="230"/>
      <c r="C84" s="231"/>
      <c r="D84" s="232"/>
      <c r="E84" s="232"/>
      <c r="F84" s="232"/>
      <c r="G84" s="105"/>
      <c r="H84" s="230"/>
      <c r="I84" s="105"/>
      <c r="J84" s="93"/>
      <c r="K84" s="258"/>
    </row>
    <row r="85" spans="1:11" s="214" customFormat="1" x14ac:dyDescent="0.25">
      <c r="A85" s="253"/>
      <c r="B85" s="220"/>
      <c r="C85" s="254"/>
      <c r="D85" s="255"/>
      <c r="E85" s="256"/>
      <c r="F85" s="257"/>
      <c r="G85" s="100"/>
      <c r="H85" s="101"/>
      <c r="I85" s="241"/>
      <c r="J85" s="102"/>
      <c r="K85" s="258"/>
    </row>
    <row r="86" spans="1:11" s="214" customFormat="1" x14ac:dyDescent="0.25">
      <c r="A86" s="259"/>
      <c r="B86" s="260"/>
      <c r="C86" s="79"/>
      <c r="D86" s="262"/>
      <c r="E86" s="262"/>
      <c r="F86" s="262"/>
      <c r="G86" s="91"/>
      <c r="H86" s="220"/>
      <c r="I86" s="95"/>
      <c r="J86" s="267"/>
      <c r="K86" s="258"/>
    </row>
    <row r="87" spans="1:11" s="214" customFormat="1" x14ac:dyDescent="0.25">
      <c r="A87" s="264"/>
      <c r="B87" s="228"/>
      <c r="C87" s="237"/>
      <c r="D87" s="226"/>
      <c r="E87" s="226"/>
      <c r="F87" s="226"/>
      <c r="G87" s="91"/>
      <c r="H87" s="228"/>
      <c r="I87" s="89"/>
      <c r="J87" s="213"/>
      <c r="K87" s="258"/>
    </row>
    <row r="88" spans="1:11" s="214" customFormat="1" x14ac:dyDescent="0.25">
      <c r="A88" s="264"/>
      <c r="B88" s="228"/>
      <c r="C88" s="225"/>
      <c r="D88" s="226"/>
      <c r="E88" s="226"/>
      <c r="F88" s="226"/>
      <c r="G88" s="91"/>
      <c r="H88" s="228"/>
      <c r="I88" s="89"/>
      <c r="J88" s="213"/>
      <c r="K88" s="258"/>
    </row>
    <row r="89" spans="1:11" s="214" customFormat="1" x14ac:dyDescent="0.25">
      <c r="A89" s="264"/>
      <c r="B89" s="228"/>
      <c r="C89" s="225"/>
      <c r="D89" s="226"/>
      <c r="E89" s="226"/>
      <c r="F89" s="226"/>
      <c r="G89" s="91"/>
      <c r="H89" s="228"/>
      <c r="I89" s="89"/>
      <c r="J89" s="213"/>
      <c r="K89" s="258"/>
    </row>
    <row r="90" spans="1:11" s="214" customFormat="1" x14ac:dyDescent="0.25">
      <c r="A90" s="264"/>
      <c r="B90" s="228"/>
      <c r="C90" s="237"/>
      <c r="D90" s="226"/>
      <c r="E90" s="226"/>
      <c r="F90" s="226"/>
      <c r="G90" s="91"/>
      <c r="H90" s="228"/>
      <c r="I90" s="89"/>
      <c r="J90" s="213"/>
      <c r="K90" s="258"/>
    </row>
    <row r="91" spans="1:11" s="214" customFormat="1" x14ac:dyDescent="0.25">
      <c r="A91" s="264"/>
      <c r="B91" s="228"/>
      <c r="C91" s="237"/>
      <c r="D91" s="226"/>
      <c r="E91" s="226"/>
      <c r="F91" s="226"/>
      <c r="G91" s="91"/>
      <c r="H91" s="228"/>
      <c r="I91" s="89"/>
      <c r="J91" s="213"/>
      <c r="K91" s="258"/>
    </row>
    <row r="92" spans="1:11" s="214" customFormat="1" x14ac:dyDescent="0.25">
      <c r="A92" s="264"/>
      <c r="B92" s="228"/>
      <c r="C92" s="225"/>
      <c r="D92" s="226"/>
      <c r="E92" s="226"/>
      <c r="F92" s="226"/>
      <c r="G92" s="91"/>
      <c r="H92" s="228"/>
      <c r="I92" s="89"/>
      <c r="J92" s="213"/>
      <c r="K92" s="258"/>
    </row>
    <row r="93" spans="1:11" s="214" customFormat="1" x14ac:dyDescent="0.25">
      <c r="A93" s="264"/>
      <c r="B93" s="228"/>
      <c r="C93" s="225"/>
      <c r="D93" s="226"/>
      <c r="E93" s="226"/>
      <c r="F93" s="226"/>
      <c r="G93" s="91"/>
      <c r="H93" s="228"/>
      <c r="I93" s="89"/>
      <c r="J93" s="213"/>
      <c r="K93" s="258"/>
    </row>
    <row r="94" spans="1:11" s="214" customFormat="1" x14ac:dyDescent="0.25">
      <c r="A94" s="264"/>
      <c r="B94" s="228"/>
      <c r="C94" s="225"/>
      <c r="D94" s="226"/>
      <c r="E94" s="226"/>
      <c r="F94" s="226"/>
      <c r="G94" s="91"/>
      <c r="H94" s="228"/>
      <c r="I94" s="89"/>
      <c r="J94" s="213"/>
      <c r="K94" s="258"/>
    </row>
    <row r="95" spans="1:11" s="214" customFormat="1" x14ac:dyDescent="0.25">
      <c r="A95" s="264"/>
      <c r="B95" s="228"/>
      <c r="C95" s="225"/>
      <c r="D95" s="226"/>
      <c r="E95" s="226"/>
      <c r="F95" s="226"/>
      <c r="G95" s="91"/>
      <c r="H95" s="228"/>
      <c r="I95" s="89"/>
      <c r="J95" s="213"/>
      <c r="K95" s="258"/>
    </row>
    <row r="96" spans="1:11" s="214" customFormat="1" x14ac:dyDescent="0.25">
      <c r="A96" s="264"/>
      <c r="B96" s="228"/>
      <c r="C96" s="225"/>
      <c r="D96" s="226"/>
      <c r="E96" s="226"/>
      <c r="F96" s="226"/>
      <c r="G96" s="91"/>
      <c r="H96" s="228"/>
      <c r="I96" s="89"/>
      <c r="J96" s="213"/>
      <c r="K96" s="258"/>
    </row>
    <row r="97" spans="1:11" s="214" customFormat="1" x14ac:dyDescent="0.25">
      <c r="A97" s="264"/>
      <c r="B97" s="228"/>
      <c r="C97" s="237"/>
      <c r="D97" s="226"/>
      <c r="E97" s="226"/>
      <c r="F97" s="226"/>
      <c r="G97" s="91"/>
      <c r="H97" s="228"/>
      <c r="I97" s="89"/>
      <c r="J97" s="213"/>
      <c r="K97" s="258"/>
    </row>
    <row r="98" spans="1:11" s="214" customFormat="1" x14ac:dyDescent="0.25">
      <c r="A98" s="264"/>
      <c r="B98" s="228"/>
      <c r="C98" s="268"/>
      <c r="D98" s="226"/>
      <c r="E98" s="226"/>
      <c r="F98" s="226"/>
      <c r="G98" s="107"/>
      <c r="H98" s="228"/>
      <c r="I98" s="89"/>
      <c r="J98" s="89"/>
      <c r="K98" s="258"/>
    </row>
    <row r="99" spans="1:11" s="214" customFormat="1" x14ac:dyDescent="0.25">
      <c r="A99" s="253"/>
      <c r="B99" s="220"/>
      <c r="C99" s="254"/>
      <c r="D99" s="255"/>
      <c r="E99" s="256"/>
      <c r="F99" s="257"/>
      <c r="G99" s="251"/>
      <c r="H99" s="220"/>
      <c r="I99" s="95"/>
      <c r="J99" s="102"/>
      <c r="K99" s="258"/>
    </row>
    <row r="100" spans="1:11" s="214" customFormat="1" x14ac:dyDescent="0.25">
      <c r="A100" s="251"/>
      <c r="B100" s="220"/>
      <c r="C100" s="269"/>
      <c r="D100" s="255"/>
      <c r="E100" s="256"/>
      <c r="F100" s="257"/>
      <c r="G100" s="110"/>
      <c r="H100" s="101"/>
      <c r="I100" s="95"/>
      <c r="J100" s="111"/>
      <c r="K100" s="258"/>
    </row>
    <row r="101" spans="1:11" s="214" customFormat="1" x14ac:dyDescent="0.25">
      <c r="A101" s="251"/>
      <c r="B101" s="220"/>
      <c r="C101" s="270"/>
      <c r="D101" s="270"/>
      <c r="E101" s="270"/>
      <c r="F101" s="270"/>
      <c r="G101" s="251"/>
      <c r="H101" s="220"/>
      <c r="I101" s="95"/>
      <c r="J101" s="170"/>
      <c r="K101" s="258"/>
    </row>
    <row r="102" spans="1:11" s="214" customFormat="1" x14ac:dyDescent="0.25">
      <c r="A102" s="271"/>
      <c r="B102" s="83"/>
      <c r="C102" s="262"/>
      <c r="D102" s="262"/>
      <c r="E102" s="262"/>
      <c r="F102" s="262"/>
      <c r="G102" s="112"/>
      <c r="H102" s="83"/>
      <c r="I102" s="86"/>
      <c r="J102" s="113"/>
      <c r="K102" s="258"/>
    </row>
    <row r="103" spans="1:11" s="214" customFormat="1" x14ac:dyDescent="0.25">
      <c r="A103" s="251"/>
      <c r="B103" s="220"/>
      <c r="C103" s="270"/>
      <c r="D103" s="270"/>
      <c r="E103" s="270"/>
      <c r="F103" s="270"/>
      <c r="G103" s="220"/>
      <c r="H103" s="220"/>
      <c r="I103" s="221"/>
      <c r="J103" s="241"/>
      <c r="K103" s="258"/>
    </row>
    <row r="104" spans="1:11" s="214" customFormat="1" x14ac:dyDescent="0.25">
      <c r="A104" s="251"/>
      <c r="B104" s="272"/>
      <c r="C104" s="270"/>
      <c r="D104" s="270"/>
      <c r="E104" s="270"/>
      <c r="F104" s="270"/>
      <c r="G104" s="220"/>
      <c r="H104" s="220"/>
      <c r="I104" s="221"/>
      <c r="J104" s="241"/>
      <c r="K104" s="258"/>
    </row>
    <row r="105" spans="1:11" s="214" customFormat="1" x14ac:dyDescent="0.25">
      <c r="A105" s="251"/>
      <c r="B105" s="220"/>
      <c r="C105" s="270"/>
      <c r="D105" s="270"/>
      <c r="E105" s="270"/>
      <c r="F105" s="270"/>
      <c r="G105" s="220"/>
      <c r="H105" s="220"/>
      <c r="I105" s="221"/>
      <c r="J105" s="241"/>
      <c r="K105" s="258"/>
    </row>
    <row r="106" spans="1:11" s="214" customFormat="1" x14ac:dyDescent="0.25">
      <c r="A106" s="251"/>
      <c r="B106" s="220"/>
      <c r="C106" s="270"/>
      <c r="D106" s="270"/>
      <c r="E106" s="270"/>
      <c r="F106" s="270"/>
      <c r="G106" s="220"/>
      <c r="H106" s="220"/>
      <c r="I106" s="221"/>
      <c r="J106" s="243"/>
      <c r="K106" s="258"/>
    </row>
    <row r="107" spans="1:11" s="214" customFormat="1" x14ac:dyDescent="0.25">
      <c r="A107" s="115"/>
      <c r="B107" s="220"/>
      <c r="C107" s="270"/>
      <c r="D107" s="270"/>
      <c r="E107" s="270"/>
      <c r="F107" s="270"/>
      <c r="G107" s="220"/>
      <c r="H107" s="220"/>
      <c r="I107" s="221"/>
      <c r="J107" s="243"/>
      <c r="K107" s="258"/>
    </row>
    <row r="108" spans="1:11" s="214" customFormat="1" x14ac:dyDescent="0.25">
      <c r="A108" s="251"/>
      <c r="B108" s="220"/>
      <c r="C108" s="270"/>
      <c r="D108" s="270"/>
      <c r="E108" s="270"/>
      <c r="F108" s="270"/>
      <c r="G108" s="220"/>
      <c r="H108" s="220"/>
      <c r="I108" s="221"/>
      <c r="J108" s="243"/>
      <c r="K108" s="258"/>
    </row>
    <row r="109" spans="1:11" s="214" customFormat="1" x14ac:dyDescent="0.25">
      <c r="A109" s="251"/>
      <c r="B109" s="220"/>
      <c r="C109" s="270"/>
      <c r="D109" s="270"/>
      <c r="E109" s="270"/>
      <c r="F109" s="270"/>
      <c r="G109" s="115"/>
      <c r="H109" s="217"/>
      <c r="I109" s="246"/>
      <c r="J109" s="246"/>
      <c r="K109" s="258"/>
    </row>
    <row r="110" spans="1:11" s="214" customFormat="1" x14ac:dyDescent="0.25">
      <c r="A110" s="251"/>
      <c r="B110" s="263"/>
      <c r="C110" s="273"/>
      <c r="D110" s="270"/>
      <c r="E110" s="270"/>
      <c r="F110" s="270"/>
      <c r="G110" s="243"/>
      <c r="H110" s="243"/>
      <c r="I110" s="243"/>
      <c r="J110" s="243"/>
      <c r="K110" s="258"/>
    </row>
    <row r="111" spans="1:11" s="214" customFormat="1" x14ac:dyDescent="0.25">
      <c r="A111" s="251"/>
      <c r="B111" s="263"/>
      <c r="C111" s="273"/>
      <c r="D111" s="270"/>
      <c r="E111" s="270"/>
      <c r="F111" s="270"/>
      <c r="G111" s="243"/>
      <c r="H111" s="243"/>
      <c r="I111" s="243"/>
      <c r="J111" s="243"/>
      <c r="K111" s="258"/>
    </row>
    <row r="112" spans="1:11" s="214" customFormat="1" x14ac:dyDescent="0.25">
      <c r="A112" s="251"/>
      <c r="B112" s="263"/>
      <c r="C112" s="273"/>
      <c r="D112" s="270"/>
      <c r="E112" s="270"/>
      <c r="F112" s="270"/>
      <c r="G112" s="243"/>
      <c r="H112" s="243"/>
      <c r="I112" s="243"/>
      <c r="J112" s="243"/>
      <c r="K112" s="258"/>
    </row>
    <row r="113" spans="1:11" s="214" customFormat="1" x14ac:dyDescent="0.25">
      <c r="A113" s="253"/>
      <c r="B113" s="263"/>
      <c r="C113" s="273"/>
      <c r="D113" s="270"/>
      <c r="E113" s="270"/>
      <c r="F113" s="270"/>
      <c r="G113" s="243"/>
      <c r="H113" s="243"/>
      <c r="I113" s="243"/>
      <c r="J113" s="243"/>
      <c r="K113" s="258"/>
    </row>
    <row r="114" spans="1:11" s="214" customFormat="1" x14ac:dyDescent="0.25">
      <c r="A114" s="251"/>
      <c r="B114" s="263"/>
      <c r="C114" s="274"/>
      <c r="D114" s="270"/>
      <c r="E114" s="270"/>
      <c r="F114" s="270"/>
      <c r="G114" s="243"/>
      <c r="H114" s="243"/>
      <c r="I114" s="243"/>
      <c r="J114" s="243"/>
      <c r="K114" s="258"/>
    </row>
    <row r="115" spans="1:11" s="214" customFormat="1" x14ac:dyDescent="0.25">
      <c r="A115" s="253"/>
      <c r="B115" s="263"/>
      <c r="C115" s="274"/>
      <c r="D115" s="270"/>
      <c r="E115" s="270"/>
      <c r="F115" s="270"/>
      <c r="G115" s="243"/>
      <c r="H115" s="243"/>
      <c r="I115" s="243"/>
      <c r="J115" s="243"/>
      <c r="K115" s="258"/>
    </row>
    <row r="116" spans="1:11" s="214" customFormat="1" x14ac:dyDescent="0.25">
      <c r="A116" s="253"/>
      <c r="B116" s="263"/>
      <c r="C116" s="274"/>
      <c r="D116" s="270"/>
      <c r="E116" s="270"/>
      <c r="F116" s="270"/>
      <c r="G116" s="243"/>
      <c r="H116" s="243"/>
      <c r="I116" s="243"/>
      <c r="J116" s="243"/>
      <c r="K116" s="258"/>
    </row>
    <row r="117" spans="1:11" s="214" customFormat="1" x14ac:dyDescent="0.25">
      <c r="A117" s="251"/>
      <c r="B117" s="263"/>
      <c r="C117" s="274"/>
      <c r="D117" s="270"/>
      <c r="E117" s="270"/>
      <c r="F117" s="270"/>
      <c r="G117" s="217"/>
      <c r="H117" s="246"/>
      <c r="I117" s="246"/>
      <c r="J117" s="246"/>
      <c r="K117" s="258"/>
    </row>
    <row r="118" spans="1:11" s="214" customFormat="1" x14ac:dyDescent="0.25">
      <c r="A118" s="251"/>
      <c r="B118" s="220"/>
      <c r="C118" s="270"/>
      <c r="D118" s="270"/>
      <c r="E118" s="270"/>
      <c r="F118" s="270"/>
      <c r="G118" s="220"/>
      <c r="H118" s="220"/>
      <c r="I118" s="221"/>
      <c r="J118" s="243"/>
      <c r="K118" s="258"/>
    </row>
    <row r="119" spans="1:11" s="214" customFormat="1" x14ac:dyDescent="0.25">
      <c r="A119" s="251"/>
      <c r="B119" s="220"/>
      <c r="C119" s="270"/>
      <c r="D119" s="270"/>
      <c r="E119" s="270"/>
      <c r="F119" s="270"/>
      <c r="G119" s="217"/>
      <c r="H119" s="275"/>
      <c r="I119" s="248"/>
      <c r="J119" s="246"/>
      <c r="K119" s="258"/>
    </row>
    <row r="120" spans="1:11" s="214" customFormat="1" x14ac:dyDescent="0.25">
      <c r="A120" s="251"/>
      <c r="B120" s="220"/>
      <c r="C120" s="270"/>
      <c r="D120" s="270"/>
      <c r="E120" s="270"/>
      <c r="F120" s="270"/>
      <c r="G120" s="220"/>
      <c r="H120" s="251"/>
      <c r="I120" s="221"/>
      <c r="J120" s="243"/>
      <c r="K120" s="258"/>
    </row>
    <row r="121" spans="1:11" s="214" customFormat="1" x14ac:dyDescent="0.25">
      <c r="A121" s="251"/>
      <c r="B121" s="220"/>
      <c r="C121" s="270"/>
      <c r="D121" s="270"/>
      <c r="E121" s="270"/>
      <c r="F121" s="270"/>
      <c r="G121" s="217"/>
      <c r="H121" s="275"/>
      <c r="I121" s="248"/>
      <c r="J121" s="246"/>
      <c r="K121" s="258"/>
    </row>
    <row r="122" spans="1:11" s="214" customFormat="1" x14ac:dyDescent="0.25">
      <c r="A122" s="251"/>
      <c r="B122" s="220"/>
      <c r="C122" s="270"/>
      <c r="D122" s="270"/>
      <c r="E122" s="270"/>
      <c r="F122" s="270"/>
      <c r="G122" s="217"/>
      <c r="H122" s="275"/>
      <c r="I122" s="248"/>
      <c r="J122" s="164"/>
      <c r="K122" s="258"/>
    </row>
    <row r="123" spans="1:11" s="214" customFormat="1" x14ac:dyDescent="0.25">
      <c r="A123" s="258"/>
      <c r="B123" s="258"/>
      <c r="C123" s="258"/>
      <c r="D123" s="258"/>
      <c r="E123" s="258"/>
      <c r="F123" s="258"/>
      <c r="G123" s="258"/>
      <c r="H123" s="258"/>
      <c r="I123" s="258"/>
      <c r="J123" s="258"/>
      <c r="K123" s="258"/>
    </row>
    <row r="124" spans="1:11" s="214" customFormat="1" x14ac:dyDescent="0.25">
      <c r="A124" s="258"/>
      <c r="B124" s="258"/>
      <c r="C124" s="258"/>
      <c r="D124" s="258"/>
      <c r="E124" s="258"/>
      <c r="F124" s="258"/>
      <c r="G124" s="258"/>
      <c r="H124" s="258"/>
      <c r="I124" s="258"/>
      <c r="J124" s="258"/>
      <c r="K124" s="258"/>
    </row>
    <row r="125" spans="1:11" s="214" customFormat="1" x14ac:dyDescent="0.25">
      <c r="A125" s="258"/>
      <c r="B125" s="258"/>
      <c r="C125" s="258"/>
      <c r="D125" s="258"/>
      <c r="E125" s="258"/>
      <c r="F125" s="258"/>
      <c r="G125" s="258"/>
      <c r="H125" s="258"/>
      <c r="I125" s="258"/>
      <c r="J125" s="258"/>
      <c r="K125" s="258"/>
    </row>
    <row r="126" spans="1:11" s="214" customFormat="1" x14ac:dyDescent="0.25">
      <c r="A126" s="258"/>
      <c r="B126" s="258"/>
      <c r="C126" s="258"/>
      <c r="D126" s="258"/>
      <c r="E126" s="258"/>
      <c r="F126" s="258"/>
      <c r="G126" s="258"/>
      <c r="H126" s="258"/>
      <c r="I126" s="258"/>
      <c r="J126" s="258"/>
      <c r="K126" s="258"/>
    </row>
    <row r="127" spans="1:11" s="214" customFormat="1" x14ac:dyDescent="0.25">
      <c r="A127" s="258"/>
      <c r="B127" s="258"/>
      <c r="C127" s="258"/>
      <c r="D127" s="258"/>
      <c r="E127" s="258"/>
      <c r="F127" s="258"/>
      <c r="G127" s="258"/>
      <c r="H127" s="258"/>
      <c r="I127" s="258"/>
      <c r="J127" s="258"/>
      <c r="K127" s="258"/>
    </row>
    <row r="128" spans="1:11" s="214" customFormat="1" x14ac:dyDescent="0.25">
      <c r="A128" s="258"/>
      <c r="B128" s="258"/>
      <c r="C128" s="258"/>
      <c r="D128" s="258"/>
      <c r="E128" s="258"/>
      <c r="F128" s="258"/>
      <c r="G128" s="258"/>
      <c r="H128" s="258"/>
      <c r="I128" s="258"/>
      <c r="J128" s="258"/>
      <c r="K128" s="258"/>
    </row>
  </sheetData>
  <mergeCells count="15">
    <mergeCell ref="C72:F72"/>
    <mergeCell ref="D1:E1"/>
    <mergeCell ref="A2:J2"/>
    <mergeCell ref="A3:J3"/>
    <mergeCell ref="A4:J4"/>
    <mergeCell ref="C66:F66"/>
    <mergeCell ref="C67:F67"/>
    <mergeCell ref="C69:F69"/>
    <mergeCell ref="C70:F70"/>
    <mergeCell ref="C71:F71"/>
    <mergeCell ref="C73:F73"/>
    <mergeCell ref="C74:F74"/>
    <mergeCell ref="C75:F75"/>
    <mergeCell ref="C76:F76"/>
    <mergeCell ref="C77:F77"/>
  </mergeCells>
  <pageMargins left="0.7" right="0.7" top="0.78740157499999996" bottom="0.78740157499999996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6"/>
  <sheetViews>
    <sheetView view="pageBreakPreview" topLeftCell="A6" zoomScaleNormal="100" zoomScaleSheetLayoutView="100" workbookViewId="0">
      <selection activeCell="F28" sqref="F28"/>
    </sheetView>
  </sheetViews>
  <sheetFormatPr defaultRowHeight="15" x14ac:dyDescent="0.25"/>
  <cols>
    <col min="1" max="1" width="4.140625" customWidth="1"/>
    <col min="2" max="2" width="5" customWidth="1"/>
    <col min="3" max="3" width="46.7109375" customWidth="1"/>
    <col min="8" max="8" width="8.7109375" customWidth="1"/>
    <col min="10" max="10" width="12.42578125" customWidth="1"/>
  </cols>
  <sheetData>
    <row r="1" spans="1:11" x14ac:dyDescent="0.25">
      <c r="A1" s="79"/>
      <c r="B1" s="282"/>
      <c r="C1" s="283"/>
      <c r="D1" s="578" t="s">
        <v>0</v>
      </c>
      <c r="E1" s="578"/>
      <c r="F1" s="283"/>
      <c r="G1" s="284"/>
      <c r="H1" s="80"/>
      <c r="I1" s="285"/>
      <c r="J1" s="81"/>
      <c r="K1" s="165"/>
    </row>
    <row r="2" spans="1:11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  <c r="K2" s="165"/>
    </row>
    <row r="3" spans="1:11" ht="15.75" x14ac:dyDescent="0.25">
      <c r="A3" s="593" t="s">
        <v>2</v>
      </c>
      <c r="B3" s="593"/>
      <c r="C3" s="593"/>
      <c r="D3" s="593"/>
      <c r="E3" s="593"/>
      <c r="F3" s="593"/>
      <c r="G3" s="593"/>
      <c r="H3" s="593"/>
      <c r="I3" s="593"/>
      <c r="J3" s="593"/>
      <c r="K3" s="165"/>
    </row>
    <row r="4" spans="1:11" ht="15.75" x14ac:dyDescent="0.25">
      <c r="A4" s="593" t="s">
        <v>186</v>
      </c>
      <c r="B4" s="593"/>
      <c r="C4" s="593"/>
      <c r="D4" s="593"/>
      <c r="E4" s="593"/>
      <c r="F4" s="593"/>
      <c r="G4" s="593"/>
      <c r="H4" s="593"/>
      <c r="I4" s="593"/>
      <c r="J4" s="593"/>
      <c r="K4" s="165"/>
    </row>
    <row r="5" spans="1:11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  <c r="K5" s="165"/>
    </row>
    <row r="6" spans="1:11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  <c r="K6" s="165"/>
    </row>
    <row r="7" spans="1:11" x14ac:dyDescent="0.25">
      <c r="A7" s="90"/>
      <c r="B7" s="296"/>
      <c r="C7" s="297"/>
      <c r="D7" s="294"/>
      <c r="E7" s="294"/>
      <c r="F7" s="294"/>
      <c r="G7" s="91"/>
      <c r="H7" s="296"/>
      <c r="I7" s="89"/>
      <c r="J7" s="213"/>
      <c r="K7" s="165"/>
    </row>
    <row r="8" spans="1:11" x14ac:dyDescent="0.25">
      <c r="A8" s="84" t="s">
        <v>10</v>
      </c>
      <c r="B8" s="286"/>
      <c r="C8" s="287" t="s">
        <v>11</v>
      </c>
      <c r="D8" s="288"/>
      <c r="E8" s="283"/>
      <c r="F8" s="283"/>
      <c r="G8" s="88"/>
      <c r="H8" s="289"/>
      <c r="I8" s="285"/>
      <c r="J8" s="89"/>
      <c r="K8" s="165"/>
    </row>
    <row r="9" spans="1:11" x14ac:dyDescent="0.25">
      <c r="A9" s="90"/>
      <c r="B9" s="290"/>
      <c r="C9" s="291" t="s">
        <v>12</v>
      </c>
      <c r="D9" s="292"/>
      <c r="E9" s="293"/>
      <c r="F9" s="294"/>
      <c r="G9" s="91"/>
      <c r="H9" s="295"/>
      <c r="I9" s="89"/>
      <c r="J9" s="89"/>
      <c r="K9" s="165"/>
    </row>
    <row r="10" spans="1:11" x14ac:dyDescent="0.25">
      <c r="A10" s="92"/>
      <c r="B10" s="39">
        <v>1</v>
      </c>
      <c r="C10" s="40" t="s">
        <v>182</v>
      </c>
      <c r="D10" s="41"/>
      <c r="E10" s="41"/>
      <c r="F10" s="41"/>
      <c r="G10" s="131">
        <v>10</v>
      </c>
      <c r="H10" s="319" t="s">
        <v>13</v>
      </c>
      <c r="I10" s="132"/>
      <c r="J10" s="276">
        <f>G10*I10</f>
        <v>0</v>
      </c>
      <c r="K10" s="165"/>
    </row>
    <row r="11" spans="1:11" ht="15" customHeight="1" x14ac:dyDescent="0.25">
      <c r="A11" s="92"/>
      <c r="B11" s="173">
        <v>2</v>
      </c>
      <c r="C11" s="588" t="s">
        <v>183</v>
      </c>
      <c r="D11" s="588"/>
      <c r="E11" s="588"/>
      <c r="F11" s="588"/>
      <c r="G11" s="174">
        <v>10</v>
      </c>
      <c r="H11" s="321" t="s">
        <v>13</v>
      </c>
      <c r="I11" s="362"/>
      <c r="J11" s="276">
        <f t="shared" ref="J11:J13" si="0">G11*I11</f>
        <v>0</v>
      </c>
      <c r="K11" s="165"/>
    </row>
    <row r="12" spans="1:11" ht="15" customHeight="1" x14ac:dyDescent="0.25">
      <c r="A12" s="92"/>
      <c r="B12" s="173">
        <v>3</v>
      </c>
      <c r="C12" s="588" t="s">
        <v>161</v>
      </c>
      <c r="D12" s="588"/>
      <c r="E12" s="588"/>
      <c r="F12" s="588"/>
      <c r="G12" s="174">
        <v>120</v>
      </c>
      <c r="H12" s="321" t="s">
        <v>13</v>
      </c>
      <c r="I12" s="362"/>
      <c r="J12" s="276">
        <f t="shared" si="0"/>
        <v>0</v>
      </c>
      <c r="K12" s="165"/>
    </row>
    <row r="13" spans="1:11" x14ac:dyDescent="0.25">
      <c r="A13" s="292"/>
      <c r="B13" s="173">
        <v>4</v>
      </c>
      <c r="C13" s="51" t="s">
        <v>45</v>
      </c>
      <c r="D13" s="52"/>
      <c r="E13" s="52"/>
      <c r="F13" s="52"/>
      <c r="G13" s="144">
        <v>120</v>
      </c>
      <c r="H13" s="323" t="s">
        <v>13</v>
      </c>
      <c r="I13" s="362"/>
      <c r="J13" s="276">
        <f t="shared" si="0"/>
        <v>0</v>
      </c>
      <c r="K13" s="165"/>
    </row>
    <row r="14" spans="1:11" x14ac:dyDescent="0.25">
      <c r="A14" s="292"/>
      <c r="B14" s="181"/>
      <c r="C14" s="183" t="s">
        <v>14</v>
      </c>
      <c r="D14" s="324"/>
      <c r="E14" s="325"/>
      <c r="F14" s="324"/>
      <c r="G14" s="133"/>
      <c r="H14" s="181"/>
      <c r="I14" s="163"/>
      <c r="J14" s="149"/>
      <c r="K14" s="165"/>
    </row>
    <row r="15" spans="1:11" x14ac:dyDescent="0.25">
      <c r="A15" s="292"/>
      <c r="B15" s="43">
        <v>5</v>
      </c>
      <c r="C15" s="44" t="s">
        <v>65</v>
      </c>
      <c r="D15" s="45"/>
      <c r="E15" s="45"/>
      <c r="F15" s="45"/>
      <c r="G15" s="138">
        <v>6</v>
      </c>
      <c r="H15" s="326" t="s">
        <v>16</v>
      </c>
      <c r="I15" s="139"/>
      <c r="J15" s="276">
        <f t="shared" ref="J15" si="1">G15*I15</f>
        <v>0</v>
      </c>
      <c r="K15" s="165"/>
    </row>
    <row r="16" spans="1:11" x14ac:dyDescent="0.25">
      <c r="A16" s="292"/>
      <c r="B16" s="47">
        <v>7</v>
      </c>
      <c r="C16" s="199" t="s">
        <v>181</v>
      </c>
      <c r="D16" s="49"/>
      <c r="E16" s="49"/>
      <c r="F16" s="49"/>
      <c r="G16" s="141">
        <v>1</v>
      </c>
      <c r="H16" s="50" t="s">
        <v>17</v>
      </c>
      <c r="I16" s="142">
        <v>28000</v>
      </c>
      <c r="J16" s="143">
        <v>28000</v>
      </c>
      <c r="K16" s="165"/>
    </row>
    <row r="17" spans="1:11" x14ac:dyDescent="0.25">
      <c r="A17" s="292"/>
      <c r="B17" s="47">
        <v>9</v>
      </c>
      <c r="C17" s="51" t="s">
        <v>98</v>
      </c>
      <c r="D17" s="52"/>
      <c r="E17" s="52"/>
      <c r="F17" s="52"/>
      <c r="G17" s="144">
        <v>20</v>
      </c>
      <c r="H17" s="323" t="s">
        <v>18</v>
      </c>
      <c r="I17" s="145"/>
      <c r="J17" s="276">
        <f t="shared" ref="J17:J20" si="2">G17*I17</f>
        <v>0</v>
      </c>
      <c r="K17" s="165"/>
    </row>
    <row r="18" spans="1:11" x14ac:dyDescent="0.25">
      <c r="A18" s="292"/>
      <c r="B18" s="47">
        <v>10</v>
      </c>
      <c r="C18" s="51" t="s">
        <v>19</v>
      </c>
      <c r="D18" s="52"/>
      <c r="E18" s="52"/>
      <c r="F18" s="52"/>
      <c r="G18" s="144">
        <v>20</v>
      </c>
      <c r="H18" s="323" t="s">
        <v>18</v>
      </c>
      <c r="I18" s="145"/>
      <c r="J18" s="276">
        <f t="shared" si="2"/>
        <v>0</v>
      </c>
      <c r="K18" s="165"/>
    </row>
    <row r="19" spans="1:11" x14ac:dyDescent="0.25">
      <c r="A19" s="292"/>
      <c r="B19" s="47">
        <v>11</v>
      </c>
      <c r="C19" s="51" t="s">
        <v>67</v>
      </c>
      <c r="D19" s="52"/>
      <c r="E19" s="52"/>
      <c r="F19" s="52"/>
      <c r="G19" s="144">
        <v>120</v>
      </c>
      <c r="H19" s="323" t="s">
        <v>18</v>
      </c>
      <c r="I19" s="145"/>
      <c r="J19" s="276">
        <f t="shared" si="2"/>
        <v>0</v>
      </c>
      <c r="K19" s="165"/>
    </row>
    <row r="20" spans="1:11" x14ac:dyDescent="0.25">
      <c r="A20" s="292"/>
      <c r="B20" s="47">
        <v>12</v>
      </c>
      <c r="C20" s="51" t="s">
        <v>20</v>
      </c>
      <c r="D20" s="52"/>
      <c r="E20" s="52"/>
      <c r="F20" s="52"/>
      <c r="G20" s="574">
        <v>1</v>
      </c>
      <c r="H20" s="66" t="s">
        <v>17</v>
      </c>
      <c r="I20" s="147"/>
      <c r="J20" s="276">
        <f t="shared" si="2"/>
        <v>0</v>
      </c>
      <c r="K20" s="165"/>
    </row>
    <row r="21" spans="1:11" x14ac:dyDescent="0.25">
      <c r="A21" s="292"/>
      <c r="B21" s="47">
        <v>13</v>
      </c>
      <c r="C21" s="55" t="s">
        <v>89</v>
      </c>
      <c r="D21" s="56"/>
      <c r="E21" s="56"/>
      <c r="F21" s="56"/>
      <c r="G21" s="141">
        <v>1</v>
      </c>
      <c r="H21" s="50" t="s">
        <v>17</v>
      </c>
      <c r="I21" s="142">
        <v>30000</v>
      </c>
      <c r="J21" s="143">
        <v>30000</v>
      </c>
      <c r="K21" s="165"/>
    </row>
    <row r="22" spans="1:11" x14ac:dyDescent="0.25">
      <c r="A22" s="292"/>
      <c r="B22" s="166"/>
      <c r="C22" s="183" t="s">
        <v>22</v>
      </c>
      <c r="D22" s="120"/>
      <c r="E22" s="120"/>
      <c r="F22" s="120"/>
      <c r="G22" s="184"/>
      <c r="H22" s="76"/>
      <c r="I22" s="195"/>
      <c r="J22" s="149"/>
      <c r="K22" s="165"/>
    </row>
    <row r="23" spans="1:11" x14ac:dyDescent="0.25">
      <c r="A23" s="292"/>
      <c r="B23" s="43">
        <v>14</v>
      </c>
      <c r="C23" s="57" t="s">
        <v>23</v>
      </c>
      <c r="D23" s="58"/>
      <c r="E23" s="58"/>
      <c r="F23" s="59"/>
      <c r="G23" s="138">
        <v>2</v>
      </c>
      <c r="H23" s="302" t="s">
        <v>24</v>
      </c>
      <c r="I23" s="139"/>
      <c r="J23" s="276">
        <f t="shared" ref="J23:J27" si="3">G23*I23</f>
        <v>0</v>
      </c>
      <c r="K23" s="165"/>
    </row>
    <row r="24" spans="1:11" x14ac:dyDescent="0.25">
      <c r="A24" s="292"/>
      <c r="B24" s="47">
        <v>16</v>
      </c>
      <c r="C24" s="54" t="s">
        <v>163</v>
      </c>
      <c r="D24" s="201"/>
      <c r="E24" s="201"/>
      <c r="F24" s="202"/>
      <c r="G24" s="144">
        <v>2</v>
      </c>
      <c r="H24" s="66" t="s">
        <v>24</v>
      </c>
      <c r="I24" s="145"/>
      <c r="J24" s="276">
        <f t="shared" si="3"/>
        <v>0</v>
      </c>
      <c r="K24" s="165"/>
    </row>
    <row r="25" spans="1:11" x14ac:dyDescent="0.25">
      <c r="A25" s="292"/>
      <c r="B25" s="47">
        <v>17</v>
      </c>
      <c r="C25" s="54" t="s">
        <v>157</v>
      </c>
      <c r="D25" s="201"/>
      <c r="E25" s="201"/>
      <c r="F25" s="202"/>
      <c r="G25" s="144">
        <v>6</v>
      </c>
      <c r="H25" s="66" t="s">
        <v>24</v>
      </c>
      <c r="I25" s="145"/>
      <c r="J25" s="276">
        <f t="shared" si="3"/>
        <v>0</v>
      </c>
      <c r="K25" s="165"/>
    </row>
    <row r="26" spans="1:11" x14ac:dyDescent="0.25">
      <c r="A26" s="292"/>
      <c r="B26" s="47">
        <v>18</v>
      </c>
      <c r="C26" s="60" t="s">
        <v>25</v>
      </c>
      <c r="D26" s="61"/>
      <c r="E26" s="61"/>
      <c r="F26" s="62"/>
      <c r="G26" s="148">
        <v>2</v>
      </c>
      <c r="H26" s="63" t="s">
        <v>24</v>
      </c>
      <c r="I26" s="146"/>
      <c r="J26" s="276">
        <f t="shared" si="3"/>
        <v>0</v>
      </c>
      <c r="K26" s="165"/>
    </row>
    <row r="27" spans="1:11" x14ac:dyDescent="0.25">
      <c r="A27" s="292"/>
      <c r="B27" s="47">
        <v>19</v>
      </c>
      <c r="C27" s="60" t="s">
        <v>26</v>
      </c>
      <c r="D27" s="61"/>
      <c r="E27" s="61"/>
      <c r="F27" s="62"/>
      <c r="G27" s="150">
        <v>1</v>
      </c>
      <c r="H27" s="63" t="s">
        <v>17</v>
      </c>
      <c r="I27" s="146"/>
      <c r="J27" s="276">
        <f t="shared" si="3"/>
        <v>0</v>
      </c>
      <c r="K27" s="165"/>
    </row>
    <row r="28" spans="1:11" x14ac:dyDescent="0.25">
      <c r="A28" s="97"/>
      <c r="B28" s="76"/>
      <c r="C28" s="152" t="s">
        <v>27</v>
      </c>
      <c r="D28" s="153" t="s">
        <v>28</v>
      </c>
      <c r="E28" s="154"/>
      <c r="F28" s="155"/>
      <c r="G28" s="156"/>
      <c r="H28" s="280"/>
      <c r="I28" s="158"/>
      <c r="J28" s="159">
        <f>SUM(J10:J27)</f>
        <v>58000</v>
      </c>
      <c r="K28" s="165"/>
    </row>
    <row r="29" spans="1:11" x14ac:dyDescent="0.25">
      <c r="A29" s="103" t="s">
        <v>29</v>
      </c>
      <c r="B29" s="299"/>
      <c r="C29" s="287" t="s">
        <v>30</v>
      </c>
      <c r="D29" s="288"/>
      <c r="E29" s="288"/>
      <c r="F29" s="288"/>
      <c r="G29" s="94"/>
      <c r="H29" s="282"/>
      <c r="I29" s="95"/>
      <c r="J29" s="93"/>
      <c r="K29" s="165"/>
    </row>
    <row r="30" spans="1:11" x14ac:dyDescent="0.25">
      <c r="A30" s="104"/>
      <c r="B30" s="302">
        <v>20</v>
      </c>
      <c r="C30" s="64" t="s">
        <v>164</v>
      </c>
      <c r="D30" s="65"/>
      <c r="E30" s="65"/>
      <c r="F30" s="65"/>
      <c r="G30" s="138">
        <v>4</v>
      </c>
      <c r="H30" s="302" t="s">
        <v>32</v>
      </c>
      <c r="I30" s="139"/>
      <c r="J30" s="276">
        <f t="shared" ref="J30:J36" si="4">G30*I30</f>
        <v>0</v>
      </c>
      <c r="K30" s="165"/>
    </row>
    <row r="31" spans="1:11" x14ac:dyDescent="0.25">
      <c r="A31" s="104"/>
      <c r="B31" s="66">
        <v>22</v>
      </c>
      <c r="C31" s="67" t="s">
        <v>69</v>
      </c>
      <c r="D31" s="68"/>
      <c r="E31" s="68"/>
      <c r="F31" s="68"/>
      <c r="G31" s="144">
        <v>2</v>
      </c>
      <c r="H31" s="66" t="s">
        <v>32</v>
      </c>
      <c r="I31" s="145"/>
      <c r="J31" s="276">
        <f t="shared" si="4"/>
        <v>0</v>
      </c>
      <c r="K31" s="165"/>
    </row>
    <row r="32" spans="1:11" x14ac:dyDescent="0.25">
      <c r="A32" s="104"/>
      <c r="B32" s="66">
        <v>24</v>
      </c>
      <c r="C32" s="67" t="s">
        <v>71</v>
      </c>
      <c r="D32" s="68"/>
      <c r="E32" s="68"/>
      <c r="F32" s="68"/>
      <c r="G32" s="144">
        <v>6</v>
      </c>
      <c r="H32" s="66" t="s">
        <v>32</v>
      </c>
      <c r="I32" s="145"/>
      <c r="J32" s="276">
        <f t="shared" si="4"/>
        <v>0</v>
      </c>
      <c r="K32" s="165"/>
    </row>
    <row r="33" spans="1:11" x14ac:dyDescent="0.25">
      <c r="A33" s="104"/>
      <c r="B33" s="66">
        <v>25</v>
      </c>
      <c r="C33" s="67" t="s">
        <v>99</v>
      </c>
      <c r="D33" s="68"/>
      <c r="E33" s="68"/>
      <c r="F33" s="68"/>
      <c r="G33" s="144">
        <v>2</v>
      </c>
      <c r="H33" s="66" t="s">
        <v>32</v>
      </c>
      <c r="I33" s="145"/>
      <c r="J33" s="276">
        <f t="shared" si="4"/>
        <v>0</v>
      </c>
      <c r="K33" s="165"/>
    </row>
    <row r="34" spans="1:11" x14ac:dyDescent="0.25">
      <c r="A34" s="104"/>
      <c r="B34" s="66">
        <v>28</v>
      </c>
      <c r="C34" s="67" t="s">
        <v>33</v>
      </c>
      <c r="D34" s="68"/>
      <c r="E34" s="68"/>
      <c r="F34" s="68"/>
      <c r="G34" s="144">
        <v>2</v>
      </c>
      <c r="H34" s="66" t="s">
        <v>32</v>
      </c>
      <c r="I34" s="145"/>
      <c r="J34" s="276">
        <f t="shared" si="4"/>
        <v>0</v>
      </c>
      <c r="K34" s="165"/>
    </row>
    <row r="35" spans="1:11" x14ac:dyDescent="0.25">
      <c r="A35" s="104"/>
      <c r="B35" s="66">
        <v>31</v>
      </c>
      <c r="C35" s="67" t="s">
        <v>74</v>
      </c>
      <c r="D35" s="68"/>
      <c r="E35" s="68"/>
      <c r="F35" s="68"/>
      <c r="G35" s="144">
        <v>4</v>
      </c>
      <c r="H35" s="66" t="s">
        <v>32</v>
      </c>
      <c r="I35" s="145"/>
      <c r="J35" s="276">
        <f t="shared" si="4"/>
        <v>0</v>
      </c>
      <c r="K35" s="165"/>
    </row>
    <row r="36" spans="1:11" x14ac:dyDescent="0.25">
      <c r="A36" s="104"/>
      <c r="B36" s="66">
        <v>32</v>
      </c>
      <c r="C36" s="67" t="s">
        <v>34</v>
      </c>
      <c r="D36" s="68"/>
      <c r="E36" s="68"/>
      <c r="F36" s="68"/>
      <c r="G36" s="151">
        <v>1</v>
      </c>
      <c r="H36" s="63" t="s">
        <v>17</v>
      </c>
      <c r="I36" s="145"/>
      <c r="J36" s="276">
        <f t="shared" si="4"/>
        <v>0</v>
      </c>
      <c r="K36" s="165"/>
    </row>
    <row r="37" spans="1:11" x14ac:dyDescent="0.25">
      <c r="A37" s="307"/>
      <c r="B37" s="76"/>
      <c r="C37" s="152" t="s">
        <v>48</v>
      </c>
      <c r="D37" s="153" t="s">
        <v>28</v>
      </c>
      <c r="E37" s="154"/>
      <c r="F37" s="155"/>
      <c r="G37" s="156"/>
      <c r="H37" s="280"/>
      <c r="I37" s="158"/>
      <c r="J37" s="159">
        <f>SUM(J30:J36)</f>
        <v>0</v>
      </c>
      <c r="K37" s="165"/>
    </row>
    <row r="38" spans="1:11" x14ac:dyDescent="0.25">
      <c r="A38" s="103" t="s">
        <v>37</v>
      </c>
      <c r="B38" s="300"/>
      <c r="C38" s="301" t="s">
        <v>38</v>
      </c>
      <c r="D38" s="288"/>
      <c r="E38" s="288"/>
      <c r="F38" s="288"/>
      <c r="G38" s="94"/>
      <c r="H38" s="282"/>
      <c r="I38" s="95"/>
      <c r="J38" s="93"/>
      <c r="K38" s="165"/>
    </row>
    <row r="39" spans="1:11" x14ac:dyDescent="0.25">
      <c r="A39" s="90"/>
      <c r="B39" s="69">
        <v>33</v>
      </c>
      <c r="C39" s="70" t="s">
        <v>118</v>
      </c>
      <c r="D39" s="71"/>
      <c r="E39" s="71"/>
      <c r="F39" s="71"/>
      <c r="G39" s="160">
        <v>6</v>
      </c>
      <c r="H39" s="69" t="s">
        <v>24</v>
      </c>
      <c r="I39" s="140"/>
      <c r="J39" s="276">
        <f t="shared" ref="J39:J44" si="5">G39*I39</f>
        <v>0</v>
      </c>
      <c r="K39" s="165"/>
    </row>
    <row r="40" spans="1:11" x14ac:dyDescent="0.25">
      <c r="A40" s="90"/>
      <c r="B40" s="73">
        <v>34</v>
      </c>
      <c r="C40" s="74" t="s">
        <v>119</v>
      </c>
      <c r="D40" s="75"/>
      <c r="E40" s="75"/>
      <c r="F40" s="75"/>
      <c r="G40" s="148">
        <v>6</v>
      </c>
      <c r="H40" s="73" t="s">
        <v>24</v>
      </c>
      <c r="I40" s="146"/>
      <c r="J40" s="276">
        <f t="shared" si="5"/>
        <v>0</v>
      </c>
      <c r="K40" s="165"/>
    </row>
    <row r="41" spans="1:11" x14ac:dyDescent="0.25">
      <c r="A41" s="90"/>
      <c r="B41" s="73">
        <v>35</v>
      </c>
      <c r="C41" s="60" t="s">
        <v>120</v>
      </c>
      <c r="D41" s="75"/>
      <c r="E41" s="75"/>
      <c r="F41" s="75"/>
      <c r="G41" s="148">
        <v>3500</v>
      </c>
      <c r="H41" s="73" t="s">
        <v>18</v>
      </c>
      <c r="I41" s="146"/>
      <c r="J41" s="276">
        <f t="shared" si="5"/>
        <v>0</v>
      </c>
      <c r="K41" s="165"/>
    </row>
    <row r="42" spans="1:11" x14ac:dyDescent="0.25">
      <c r="A42" s="90"/>
      <c r="B42" s="73">
        <v>36</v>
      </c>
      <c r="C42" s="74" t="s">
        <v>121</v>
      </c>
      <c r="D42" s="75"/>
      <c r="E42" s="75"/>
      <c r="F42" s="75"/>
      <c r="G42" s="148">
        <v>3500</v>
      </c>
      <c r="H42" s="73" t="s">
        <v>18</v>
      </c>
      <c r="I42" s="146"/>
      <c r="J42" s="276">
        <f t="shared" si="5"/>
        <v>0</v>
      </c>
      <c r="K42" s="165"/>
    </row>
    <row r="43" spans="1:11" x14ac:dyDescent="0.25">
      <c r="A43" s="90"/>
      <c r="B43" s="73">
        <v>37</v>
      </c>
      <c r="C43" s="74" t="s">
        <v>122</v>
      </c>
      <c r="D43" s="75"/>
      <c r="E43" s="75"/>
      <c r="F43" s="75"/>
      <c r="G43" s="148">
        <v>10</v>
      </c>
      <c r="H43" s="63" t="s">
        <v>24</v>
      </c>
      <c r="I43" s="161"/>
      <c r="J43" s="276">
        <f t="shared" si="5"/>
        <v>0</v>
      </c>
      <c r="K43" s="165"/>
    </row>
    <row r="44" spans="1:11" x14ac:dyDescent="0.25">
      <c r="A44" s="90"/>
      <c r="B44" s="73">
        <v>38</v>
      </c>
      <c r="C44" s="60" t="s">
        <v>41</v>
      </c>
      <c r="D44" s="75"/>
      <c r="E44" s="75"/>
      <c r="F44" s="75"/>
      <c r="G44" s="571">
        <v>1</v>
      </c>
      <c r="H44" s="63" t="s">
        <v>17</v>
      </c>
      <c r="I44" s="161"/>
      <c r="J44" s="276">
        <f t="shared" si="5"/>
        <v>0</v>
      </c>
      <c r="K44" s="165"/>
    </row>
    <row r="45" spans="1:11" x14ac:dyDescent="0.25">
      <c r="A45" s="97"/>
      <c r="B45" s="76"/>
      <c r="C45" s="152" t="s">
        <v>62</v>
      </c>
      <c r="D45" s="153" t="s">
        <v>28</v>
      </c>
      <c r="E45" s="154"/>
      <c r="F45" s="155"/>
      <c r="G45" s="156"/>
      <c r="H45" s="280"/>
      <c r="I45" s="158"/>
      <c r="J45" s="159">
        <f>SUM(J39:J44)</f>
        <v>0</v>
      </c>
      <c r="K45" s="165"/>
    </row>
    <row r="46" spans="1:11" x14ac:dyDescent="0.25">
      <c r="A46" s="103" t="s">
        <v>43</v>
      </c>
      <c r="B46" s="299"/>
      <c r="C46" s="301" t="s">
        <v>75</v>
      </c>
      <c r="D46" s="288"/>
      <c r="E46" s="288"/>
      <c r="F46" s="288"/>
      <c r="G46" s="94"/>
      <c r="H46" s="282"/>
      <c r="I46" s="95"/>
      <c r="J46" s="93"/>
      <c r="K46" s="165"/>
    </row>
    <row r="47" spans="1:11" x14ac:dyDescent="0.25">
      <c r="A47" s="167"/>
      <c r="B47" s="205">
        <v>39</v>
      </c>
      <c r="C47" s="584" t="s">
        <v>76</v>
      </c>
      <c r="D47" s="585"/>
      <c r="E47" s="585"/>
      <c r="F47" s="585"/>
      <c r="G47" s="572">
        <v>1</v>
      </c>
      <c r="H47" s="205" t="s">
        <v>17</v>
      </c>
      <c r="I47" s="139"/>
      <c r="J47" s="276">
        <f t="shared" ref="J47:J52" si="6">G47*I47</f>
        <v>0</v>
      </c>
      <c r="K47" s="165"/>
    </row>
    <row r="48" spans="1:11" x14ac:dyDescent="0.25">
      <c r="A48" s="167"/>
      <c r="B48" s="207">
        <v>40</v>
      </c>
      <c r="C48" s="582" t="s">
        <v>53</v>
      </c>
      <c r="D48" s="583"/>
      <c r="E48" s="583"/>
      <c r="F48" s="583"/>
      <c r="G48" s="208">
        <v>1</v>
      </c>
      <c r="H48" s="207" t="s">
        <v>17</v>
      </c>
      <c r="I48" s="145"/>
      <c r="J48" s="276">
        <f t="shared" si="6"/>
        <v>0</v>
      </c>
      <c r="K48" s="165"/>
    </row>
    <row r="49" spans="1:11" x14ac:dyDescent="0.25">
      <c r="A49" s="167"/>
      <c r="B49" s="207">
        <v>41</v>
      </c>
      <c r="C49" s="582" t="s">
        <v>104</v>
      </c>
      <c r="D49" s="583"/>
      <c r="E49" s="583"/>
      <c r="F49" s="583"/>
      <c r="G49" s="208">
        <v>20</v>
      </c>
      <c r="H49" s="207" t="s">
        <v>24</v>
      </c>
      <c r="I49" s="145"/>
      <c r="J49" s="276">
        <f t="shared" si="6"/>
        <v>0</v>
      </c>
      <c r="K49" s="165"/>
    </row>
    <row r="50" spans="1:11" x14ac:dyDescent="0.25">
      <c r="A50" s="167"/>
      <c r="B50" s="207">
        <v>42</v>
      </c>
      <c r="C50" s="582" t="s">
        <v>61</v>
      </c>
      <c r="D50" s="583"/>
      <c r="E50" s="583"/>
      <c r="F50" s="583"/>
      <c r="G50" s="151">
        <v>1</v>
      </c>
      <c r="H50" s="66" t="s">
        <v>17</v>
      </c>
      <c r="I50" s="145"/>
      <c r="J50" s="276">
        <f t="shared" si="6"/>
        <v>0</v>
      </c>
      <c r="K50" s="165"/>
    </row>
    <row r="51" spans="1:11" x14ac:dyDescent="0.25">
      <c r="A51" s="167"/>
      <c r="B51" s="207">
        <v>43</v>
      </c>
      <c r="C51" s="582" t="s">
        <v>168</v>
      </c>
      <c r="D51" s="583"/>
      <c r="E51" s="583"/>
      <c r="F51" s="583"/>
      <c r="G51" s="208">
        <v>1</v>
      </c>
      <c r="H51" s="66" t="s">
        <v>83</v>
      </c>
      <c r="I51" s="145"/>
      <c r="J51" s="276">
        <f t="shared" si="6"/>
        <v>0</v>
      </c>
      <c r="K51" s="165"/>
    </row>
    <row r="52" spans="1:11" x14ac:dyDescent="0.25">
      <c r="A52" s="167"/>
      <c r="B52" s="207">
        <v>44</v>
      </c>
      <c r="C52" s="582" t="s">
        <v>84</v>
      </c>
      <c r="D52" s="583"/>
      <c r="E52" s="583"/>
      <c r="F52" s="583"/>
      <c r="G52" s="151">
        <v>1</v>
      </c>
      <c r="H52" s="63" t="s">
        <v>17</v>
      </c>
      <c r="I52" s="145"/>
      <c r="J52" s="276">
        <f t="shared" si="6"/>
        <v>0</v>
      </c>
      <c r="K52" s="165"/>
    </row>
    <row r="53" spans="1:11" x14ac:dyDescent="0.25">
      <c r="A53" s="307"/>
      <c r="B53" s="76"/>
      <c r="C53" s="152" t="s">
        <v>86</v>
      </c>
      <c r="D53" s="153" t="s">
        <v>28</v>
      </c>
      <c r="E53" s="154"/>
      <c r="F53" s="155"/>
      <c r="G53" s="212"/>
      <c r="H53" s="76"/>
      <c r="I53" s="195"/>
      <c r="J53" s="159">
        <f>SUM(J47:J52)</f>
        <v>0</v>
      </c>
      <c r="K53" s="165"/>
    </row>
    <row r="54" spans="1:11" x14ac:dyDescent="0.25">
      <c r="A54" s="103" t="s">
        <v>49</v>
      </c>
      <c r="B54" s="299"/>
      <c r="C54" s="301" t="s">
        <v>44</v>
      </c>
      <c r="D54" s="288"/>
      <c r="E54" s="288"/>
      <c r="F54" s="288"/>
      <c r="G54" s="94"/>
      <c r="H54" s="282"/>
      <c r="I54" s="95"/>
      <c r="J54" s="93"/>
      <c r="K54" s="165"/>
    </row>
    <row r="55" spans="1:11" x14ac:dyDescent="0.25">
      <c r="A55" s="90"/>
      <c r="B55" s="69">
        <v>45</v>
      </c>
      <c r="C55" s="70" t="s">
        <v>105</v>
      </c>
      <c r="D55" s="71"/>
      <c r="E55" s="71"/>
      <c r="F55" s="71"/>
      <c r="G55" s="160">
        <v>120</v>
      </c>
      <c r="H55" s="69" t="s">
        <v>18</v>
      </c>
      <c r="I55" s="140"/>
      <c r="J55" s="276">
        <f t="shared" ref="J55:J59" si="7">G55*I55</f>
        <v>0</v>
      </c>
      <c r="K55" s="165"/>
    </row>
    <row r="56" spans="1:11" x14ac:dyDescent="0.25">
      <c r="A56" s="90"/>
      <c r="B56" s="73">
        <v>46</v>
      </c>
      <c r="C56" s="60" t="s">
        <v>106</v>
      </c>
      <c r="D56" s="75"/>
      <c r="E56" s="75"/>
      <c r="F56" s="75"/>
      <c r="G56" s="148">
        <v>120</v>
      </c>
      <c r="H56" s="73" t="s">
        <v>18</v>
      </c>
      <c r="I56" s="146"/>
      <c r="J56" s="276">
        <f t="shared" si="7"/>
        <v>0</v>
      </c>
      <c r="K56" s="165"/>
    </row>
    <row r="57" spans="1:11" x14ac:dyDescent="0.25">
      <c r="A57" s="90"/>
      <c r="B57" s="73">
        <v>47</v>
      </c>
      <c r="C57" s="60" t="s">
        <v>197</v>
      </c>
      <c r="D57" s="75"/>
      <c r="E57" s="75"/>
      <c r="F57" s="75"/>
      <c r="G57" s="148">
        <v>3500</v>
      </c>
      <c r="H57" s="73" t="s">
        <v>18</v>
      </c>
      <c r="I57" s="146"/>
      <c r="J57" s="276">
        <f t="shared" si="7"/>
        <v>0</v>
      </c>
      <c r="K57" s="165"/>
    </row>
    <row r="58" spans="1:11" x14ac:dyDescent="0.25">
      <c r="A58" s="90"/>
      <c r="B58" s="73">
        <v>48</v>
      </c>
      <c r="C58" s="60" t="s">
        <v>46</v>
      </c>
      <c r="D58" s="75"/>
      <c r="E58" s="75"/>
      <c r="F58" s="75"/>
      <c r="G58" s="148">
        <v>1</v>
      </c>
      <c r="H58" s="73" t="s">
        <v>24</v>
      </c>
      <c r="I58" s="146"/>
      <c r="J58" s="276">
        <f t="shared" si="7"/>
        <v>0</v>
      </c>
      <c r="K58" s="165"/>
    </row>
    <row r="59" spans="1:11" x14ac:dyDescent="0.25">
      <c r="A59" s="90"/>
      <c r="B59" s="73">
        <v>49</v>
      </c>
      <c r="C59" s="60" t="s">
        <v>47</v>
      </c>
      <c r="D59" s="75"/>
      <c r="E59" s="75"/>
      <c r="F59" s="75"/>
      <c r="G59" s="571">
        <v>1</v>
      </c>
      <c r="H59" s="63" t="s">
        <v>17</v>
      </c>
      <c r="I59" s="161"/>
      <c r="J59" s="276">
        <f t="shared" si="7"/>
        <v>0</v>
      </c>
      <c r="K59" s="165"/>
    </row>
    <row r="60" spans="1:11" x14ac:dyDescent="0.25">
      <c r="A60" s="97"/>
      <c r="B60" s="76"/>
      <c r="C60" s="152" t="s">
        <v>107</v>
      </c>
      <c r="D60" s="153" t="s">
        <v>28</v>
      </c>
      <c r="E60" s="154"/>
      <c r="F60" s="155"/>
      <c r="G60" s="156"/>
      <c r="H60" s="280"/>
      <c r="I60" s="158"/>
      <c r="J60" s="159">
        <f>SUM(J55:J59)</f>
        <v>0</v>
      </c>
      <c r="K60" s="165"/>
    </row>
    <row r="61" spans="1:11" x14ac:dyDescent="0.25">
      <c r="A61" s="103" t="s">
        <v>85</v>
      </c>
      <c r="B61" s="299"/>
      <c r="C61" s="301" t="s">
        <v>50</v>
      </c>
      <c r="D61" s="288"/>
      <c r="E61" s="288"/>
      <c r="F61" s="288"/>
      <c r="G61" s="91"/>
      <c r="H61" s="282"/>
      <c r="I61" s="318"/>
      <c r="J61" s="267"/>
      <c r="K61" s="165"/>
    </row>
    <row r="62" spans="1:11" x14ac:dyDescent="0.25">
      <c r="A62" s="90"/>
      <c r="B62" s="43">
        <v>50</v>
      </c>
      <c r="C62" s="162" t="s">
        <v>51</v>
      </c>
      <c r="D62" s="45"/>
      <c r="E62" s="45"/>
      <c r="F62" s="45"/>
      <c r="G62" s="138">
        <v>1</v>
      </c>
      <c r="H62" s="302" t="s">
        <v>17</v>
      </c>
      <c r="I62" s="139"/>
      <c r="J62" s="276">
        <f t="shared" ref="J62:J73" si="8">G62*I62</f>
        <v>0</v>
      </c>
      <c r="K62" s="165"/>
    </row>
    <row r="63" spans="1:11" x14ac:dyDescent="0.25">
      <c r="A63" s="90"/>
      <c r="B63" s="47">
        <v>51</v>
      </c>
      <c r="C63" s="67" t="s">
        <v>165</v>
      </c>
      <c r="D63" s="52"/>
      <c r="E63" s="52"/>
      <c r="F63" s="52"/>
      <c r="G63" s="144">
        <v>1</v>
      </c>
      <c r="H63" s="66" t="s">
        <v>17</v>
      </c>
      <c r="I63" s="145"/>
      <c r="J63" s="276">
        <f t="shared" si="8"/>
        <v>0</v>
      </c>
      <c r="K63" s="165"/>
    </row>
    <row r="64" spans="1:11" x14ac:dyDescent="0.25">
      <c r="A64" s="90"/>
      <c r="B64" s="47">
        <v>52</v>
      </c>
      <c r="C64" s="67" t="s">
        <v>53</v>
      </c>
      <c r="D64" s="52"/>
      <c r="E64" s="52"/>
      <c r="F64" s="52"/>
      <c r="G64" s="144">
        <v>1</v>
      </c>
      <c r="H64" s="66" t="s">
        <v>17</v>
      </c>
      <c r="I64" s="145"/>
      <c r="J64" s="276">
        <f t="shared" si="8"/>
        <v>0</v>
      </c>
      <c r="K64" s="165"/>
    </row>
    <row r="65" spans="1:11" x14ac:dyDescent="0.25">
      <c r="A65" s="90"/>
      <c r="B65" s="47">
        <v>53</v>
      </c>
      <c r="C65" s="60" t="s">
        <v>54</v>
      </c>
      <c r="D65" s="75"/>
      <c r="E65" s="75"/>
      <c r="F65" s="75"/>
      <c r="G65" s="148">
        <v>1</v>
      </c>
      <c r="H65" s="63" t="s">
        <v>17</v>
      </c>
      <c r="I65" s="145"/>
      <c r="J65" s="276">
        <f t="shared" si="8"/>
        <v>0</v>
      </c>
      <c r="K65" s="165"/>
    </row>
    <row r="66" spans="1:11" x14ac:dyDescent="0.25">
      <c r="A66" s="90"/>
      <c r="B66" s="47">
        <v>54</v>
      </c>
      <c r="C66" s="60" t="s">
        <v>175</v>
      </c>
      <c r="D66" s="75"/>
      <c r="E66" s="75"/>
      <c r="F66" s="75"/>
      <c r="G66" s="148">
        <v>1</v>
      </c>
      <c r="H66" s="63" t="s">
        <v>17</v>
      </c>
      <c r="I66" s="145"/>
      <c r="J66" s="276">
        <f t="shared" si="8"/>
        <v>0</v>
      </c>
      <c r="K66" s="165"/>
    </row>
    <row r="67" spans="1:11" x14ac:dyDescent="0.25">
      <c r="A67" s="90"/>
      <c r="B67" s="47">
        <v>55</v>
      </c>
      <c r="C67" s="74" t="s">
        <v>55</v>
      </c>
      <c r="D67" s="75"/>
      <c r="E67" s="75"/>
      <c r="F67" s="75"/>
      <c r="G67" s="148">
        <v>1</v>
      </c>
      <c r="H67" s="63" t="s">
        <v>17</v>
      </c>
      <c r="I67" s="145"/>
      <c r="J67" s="276">
        <f t="shared" si="8"/>
        <v>0</v>
      </c>
      <c r="K67" s="165"/>
    </row>
    <row r="68" spans="1:11" x14ac:dyDescent="0.25">
      <c r="A68" s="90"/>
      <c r="B68" s="47">
        <v>56</v>
      </c>
      <c r="C68" s="54" t="s">
        <v>57</v>
      </c>
      <c r="D68" s="52"/>
      <c r="E68" s="52"/>
      <c r="F68" s="52"/>
      <c r="G68" s="144">
        <v>1</v>
      </c>
      <c r="H68" s="63" t="s">
        <v>17</v>
      </c>
      <c r="I68" s="145"/>
      <c r="J68" s="276">
        <f t="shared" si="8"/>
        <v>0</v>
      </c>
      <c r="K68" s="165"/>
    </row>
    <row r="69" spans="1:11" x14ac:dyDescent="0.25">
      <c r="A69" s="90"/>
      <c r="B69" s="47">
        <v>57</v>
      </c>
      <c r="C69" s="54" t="s">
        <v>58</v>
      </c>
      <c r="D69" s="52"/>
      <c r="E69" s="52"/>
      <c r="F69" s="52"/>
      <c r="G69" s="144">
        <v>1</v>
      </c>
      <c r="H69" s="63" t="s">
        <v>17</v>
      </c>
      <c r="I69" s="145"/>
      <c r="J69" s="276">
        <f t="shared" si="8"/>
        <v>0</v>
      </c>
      <c r="K69" s="165"/>
    </row>
    <row r="70" spans="1:11" x14ac:dyDescent="0.25">
      <c r="A70" s="90"/>
      <c r="B70" s="47">
        <v>58</v>
      </c>
      <c r="C70" s="67" t="s">
        <v>59</v>
      </c>
      <c r="D70" s="52"/>
      <c r="E70" s="52"/>
      <c r="F70" s="52"/>
      <c r="G70" s="144">
        <v>1</v>
      </c>
      <c r="H70" s="63" t="s">
        <v>17</v>
      </c>
      <c r="I70" s="145"/>
      <c r="J70" s="276">
        <f t="shared" si="8"/>
        <v>0</v>
      </c>
      <c r="K70" s="165"/>
    </row>
    <row r="71" spans="1:11" x14ac:dyDescent="0.25">
      <c r="A71" s="90"/>
      <c r="B71" s="47">
        <v>59</v>
      </c>
      <c r="C71" s="67" t="s">
        <v>60</v>
      </c>
      <c r="D71" s="52"/>
      <c r="E71" s="52"/>
      <c r="F71" s="52"/>
      <c r="G71" s="144">
        <v>1</v>
      </c>
      <c r="H71" s="63" t="s">
        <v>17</v>
      </c>
      <c r="I71" s="145"/>
      <c r="J71" s="276">
        <f t="shared" si="8"/>
        <v>0</v>
      </c>
      <c r="K71" s="165"/>
    </row>
    <row r="72" spans="1:11" x14ac:dyDescent="0.25">
      <c r="A72" s="90"/>
      <c r="B72" s="47">
        <v>61</v>
      </c>
      <c r="C72" s="51" t="s">
        <v>61</v>
      </c>
      <c r="D72" s="52"/>
      <c r="E72" s="52"/>
      <c r="F72" s="52"/>
      <c r="G72" s="144">
        <v>1</v>
      </c>
      <c r="H72" s="63" t="s">
        <v>17</v>
      </c>
      <c r="I72" s="145"/>
      <c r="J72" s="276">
        <f t="shared" si="8"/>
        <v>0</v>
      </c>
      <c r="K72" s="165"/>
    </row>
    <row r="73" spans="1:11" x14ac:dyDescent="0.25">
      <c r="A73" s="90"/>
      <c r="B73" s="47">
        <v>62</v>
      </c>
      <c r="C73" s="277" t="s">
        <v>155</v>
      </c>
      <c r="D73" s="52"/>
      <c r="E73" s="52"/>
      <c r="F73" s="52"/>
      <c r="G73" s="144">
        <v>1</v>
      </c>
      <c r="H73" s="66" t="s">
        <v>17</v>
      </c>
      <c r="I73" s="145"/>
      <c r="J73" s="276">
        <f t="shared" si="8"/>
        <v>0</v>
      </c>
      <c r="K73" s="165"/>
    </row>
    <row r="74" spans="1:11" x14ac:dyDescent="0.25">
      <c r="A74" s="97"/>
      <c r="B74" s="76"/>
      <c r="C74" s="152" t="s">
        <v>109</v>
      </c>
      <c r="D74" s="153" t="s">
        <v>28</v>
      </c>
      <c r="E74" s="154"/>
      <c r="F74" s="155"/>
      <c r="G74" s="215"/>
      <c r="H74" s="76"/>
      <c r="I74" s="216"/>
      <c r="J74" s="159">
        <f>SUM(J62:J73)</f>
        <v>0</v>
      </c>
      <c r="K74" s="165"/>
    </row>
    <row r="75" spans="1:11" x14ac:dyDescent="0.25">
      <c r="A75" s="307"/>
      <c r="B75" s="282"/>
      <c r="C75" s="303"/>
      <c r="D75" s="304"/>
      <c r="E75" s="305"/>
      <c r="F75" s="316"/>
      <c r="G75" s="110"/>
      <c r="H75" s="306"/>
      <c r="I75" s="95"/>
      <c r="J75" s="111"/>
      <c r="K75" s="165"/>
    </row>
    <row r="76" spans="1:11" x14ac:dyDescent="0.25">
      <c r="A76" s="307"/>
      <c r="B76" s="282"/>
      <c r="C76" s="283"/>
      <c r="D76" s="283"/>
      <c r="E76" s="283"/>
      <c r="F76" s="283"/>
      <c r="G76" s="317"/>
      <c r="H76" s="282"/>
      <c r="I76" s="95"/>
      <c r="J76" s="170"/>
      <c r="K76" s="165"/>
    </row>
    <row r="77" spans="1:11" x14ac:dyDescent="0.25">
      <c r="A77" s="84"/>
      <c r="B77" s="85"/>
      <c r="C77" s="288" t="s">
        <v>63</v>
      </c>
      <c r="D77" s="288"/>
      <c r="E77" s="288"/>
      <c r="F77" s="288"/>
      <c r="G77" s="112"/>
      <c r="H77" s="85"/>
      <c r="I77" s="86"/>
      <c r="J77" s="113">
        <f>J28+J37+J45+J53+J60+J74</f>
        <v>58000</v>
      </c>
      <c r="K77" s="165"/>
    </row>
    <row r="78" spans="1:11" x14ac:dyDescent="0.25">
      <c r="A78" s="307"/>
      <c r="B78" s="282"/>
      <c r="C78" s="283"/>
      <c r="D78" s="283"/>
      <c r="E78" s="283"/>
      <c r="F78" s="283"/>
      <c r="G78" s="284"/>
      <c r="H78" s="282"/>
      <c r="I78" s="285"/>
      <c r="J78" s="308"/>
      <c r="K78" s="165"/>
    </row>
    <row r="79" spans="1:11" x14ac:dyDescent="0.25">
      <c r="A79" s="307"/>
      <c r="B79" s="282"/>
      <c r="C79" s="298" t="s">
        <v>90</v>
      </c>
      <c r="D79" s="283"/>
      <c r="E79" s="283"/>
      <c r="F79" s="283"/>
      <c r="G79" s="284"/>
      <c r="H79" s="282"/>
      <c r="I79" s="285"/>
      <c r="J79" s="308"/>
      <c r="K79" s="165"/>
    </row>
    <row r="80" spans="1:11" x14ac:dyDescent="0.25">
      <c r="A80" s="307"/>
      <c r="B80" s="282"/>
      <c r="C80" s="283"/>
      <c r="D80" s="283"/>
      <c r="E80" s="283"/>
      <c r="F80" s="283"/>
      <c r="G80" s="284"/>
      <c r="H80" s="282"/>
      <c r="I80" s="285"/>
      <c r="J80" s="308"/>
      <c r="K80" s="165"/>
    </row>
    <row r="81" spans="1:11" x14ac:dyDescent="0.25">
      <c r="A81" s="307"/>
      <c r="B81" s="282"/>
      <c r="C81" s="283"/>
      <c r="D81" s="283"/>
      <c r="E81" s="283"/>
      <c r="F81" s="283"/>
      <c r="G81" s="284"/>
      <c r="H81" s="282"/>
      <c r="I81" s="285"/>
      <c r="J81" s="310"/>
      <c r="K81" s="165"/>
    </row>
    <row r="82" spans="1:11" x14ac:dyDescent="0.25">
      <c r="A82" s="114"/>
      <c r="B82" s="282"/>
      <c r="C82" s="283"/>
      <c r="D82" s="283"/>
      <c r="E82" s="283"/>
      <c r="F82" s="283"/>
      <c r="G82" s="284"/>
      <c r="H82" s="282"/>
      <c r="I82" s="285"/>
      <c r="J82" s="310"/>
      <c r="K82" s="165"/>
    </row>
    <row r="83" spans="1:11" x14ac:dyDescent="0.25">
      <c r="A83" s="307"/>
      <c r="B83" s="282"/>
      <c r="C83" s="283"/>
      <c r="D83" s="283"/>
      <c r="E83" s="283"/>
      <c r="F83" s="283"/>
      <c r="G83" s="284"/>
      <c r="H83" s="282"/>
      <c r="I83" s="285"/>
      <c r="J83" s="310"/>
      <c r="K83" s="165"/>
    </row>
    <row r="84" spans="1:11" x14ac:dyDescent="0.25">
      <c r="A84" s="307"/>
      <c r="B84" s="282"/>
      <c r="C84" s="283"/>
      <c r="D84" s="283"/>
      <c r="E84" s="283"/>
      <c r="F84" s="283"/>
      <c r="G84" s="115"/>
      <c r="H84" s="116"/>
      <c r="I84" s="313"/>
      <c r="J84" s="313"/>
      <c r="K84" s="165"/>
    </row>
    <row r="85" spans="1:11" x14ac:dyDescent="0.25">
      <c r="A85" s="307"/>
      <c r="B85" s="300"/>
      <c r="C85" s="309"/>
      <c r="D85" s="283"/>
      <c r="E85" s="283"/>
      <c r="F85" s="283"/>
      <c r="G85" s="310"/>
      <c r="H85" s="310"/>
      <c r="I85" s="310"/>
      <c r="J85" s="310"/>
      <c r="K85" s="165"/>
    </row>
    <row r="86" spans="1:11" x14ac:dyDescent="0.25">
      <c r="A86" s="307"/>
      <c r="B86" s="300"/>
      <c r="C86" s="309"/>
      <c r="D86" s="283"/>
      <c r="E86" s="283"/>
      <c r="F86" s="283"/>
      <c r="G86" s="310"/>
      <c r="H86" s="310"/>
      <c r="I86" s="310"/>
      <c r="J86" s="310"/>
      <c r="K86" s="165"/>
    </row>
    <row r="87" spans="1:11" x14ac:dyDescent="0.25">
      <c r="A87" s="97"/>
      <c r="B87" s="300"/>
      <c r="C87" s="309"/>
      <c r="D87" s="283"/>
      <c r="E87" s="283"/>
      <c r="F87" s="283"/>
      <c r="G87" s="310"/>
      <c r="H87" s="310"/>
      <c r="I87" s="310"/>
      <c r="J87" s="310"/>
      <c r="K87" s="165"/>
    </row>
    <row r="88" spans="1:11" x14ac:dyDescent="0.25">
      <c r="A88" s="307"/>
      <c r="B88" s="300"/>
      <c r="C88" s="311"/>
      <c r="D88" s="283"/>
      <c r="E88" s="283"/>
      <c r="F88" s="283"/>
      <c r="G88" s="310"/>
      <c r="H88" s="310"/>
      <c r="I88" s="310"/>
      <c r="J88" s="310"/>
      <c r="K88" s="165"/>
    </row>
    <row r="89" spans="1:11" x14ac:dyDescent="0.25">
      <c r="A89" s="97"/>
      <c r="B89" s="300"/>
      <c r="C89" s="311"/>
      <c r="D89" s="283"/>
      <c r="E89" s="283"/>
      <c r="F89" s="283"/>
      <c r="G89" s="310"/>
      <c r="H89" s="310"/>
      <c r="I89" s="310"/>
      <c r="J89" s="310"/>
      <c r="K89" s="165"/>
    </row>
    <row r="90" spans="1:11" x14ac:dyDescent="0.25">
      <c r="A90" s="97"/>
      <c r="B90" s="300"/>
      <c r="C90" s="311"/>
      <c r="D90" s="283"/>
      <c r="E90" s="283"/>
      <c r="F90" s="283"/>
      <c r="G90" s="310"/>
      <c r="H90" s="310"/>
      <c r="I90" s="310"/>
      <c r="J90" s="310"/>
      <c r="K90" s="165"/>
    </row>
    <row r="91" spans="1:11" x14ac:dyDescent="0.25">
      <c r="A91" s="307"/>
      <c r="B91" s="300"/>
      <c r="C91" s="311"/>
      <c r="D91" s="283"/>
      <c r="E91" s="283"/>
      <c r="F91" s="283"/>
      <c r="G91" s="281"/>
      <c r="H91" s="312"/>
      <c r="I91" s="313"/>
      <c r="J91" s="313"/>
      <c r="K91" s="165"/>
    </row>
    <row r="92" spans="1:11" x14ac:dyDescent="0.25">
      <c r="A92" s="307"/>
      <c r="B92" s="282"/>
      <c r="C92" s="283"/>
      <c r="D92" s="283"/>
      <c r="E92" s="283"/>
      <c r="F92" s="283"/>
      <c r="G92" s="284"/>
      <c r="H92" s="282"/>
      <c r="I92" s="285"/>
      <c r="J92" s="310"/>
      <c r="K92" s="165"/>
    </row>
    <row r="93" spans="1:11" x14ac:dyDescent="0.25">
      <c r="A93" s="307"/>
      <c r="B93" s="282"/>
      <c r="C93" s="283"/>
      <c r="D93" s="283"/>
      <c r="E93" s="283"/>
      <c r="F93" s="283"/>
      <c r="G93" s="281"/>
      <c r="H93" s="314"/>
      <c r="I93" s="315"/>
      <c r="J93" s="313"/>
      <c r="K93" s="165"/>
    </row>
    <row r="94" spans="1:11" x14ac:dyDescent="0.25">
      <c r="A94" s="307"/>
      <c r="B94" s="282"/>
      <c r="C94" s="283"/>
      <c r="D94" s="283"/>
      <c r="E94" s="283"/>
      <c r="F94" s="283"/>
      <c r="G94" s="284"/>
      <c r="H94" s="307"/>
      <c r="I94" s="285"/>
      <c r="J94" s="310"/>
      <c r="K94" s="165"/>
    </row>
    <row r="95" spans="1:11" x14ac:dyDescent="0.25">
      <c r="A95" s="307"/>
      <c r="B95" s="282"/>
      <c r="C95" s="283"/>
      <c r="D95" s="283"/>
      <c r="E95" s="283"/>
      <c r="F95" s="283"/>
      <c r="G95" s="281"/>
      <c r="H95" s="314"/>
      <c r="I95" s="315"/>
      <c r="J95" s="313"/>
      <c r="K95" s="165"/>
    </row>
    <row r="96" spans="1:11" x14ac:dyDescent="0.25">
      <c r="A96" s="307"/>
      <c r="B96" s="282"/>
      <c r="C96" s="283"/>
      <c r="D96" s="283"/>
      <c r="E96" s="283"/>
      <c r="F96" s="283"/>
      <c r="G96" s="281"/>
      <c r="H96" s="314"/>
      <c r="I96" s="315"/>
      <c r="J96" s="164"/>
      <c r="K96" s="165"/>
    </row>
  </sheetData>
  <mergeCells count="12">
    <mergeCell ref="C50:F50"/>
    <mergeCell ref="C51:F51"/>
    <mergeCell ref="C52:F52"/>
    <mergeCell ref="C47:F47"/>
    <mergeCell ref="C48:F48"/>
    <mergeCell ref="C49:F49"/>
    <mergeCell ref="C12:F12"/>
    <mergeCell ref="D1:E1"/>
    <mergeCell ref="A2:J2"/>
    <mergeCell ref="A3:J3"/>
    <mergeCell ref="A4:J4"/>
    <mergeCell ref="C11:F11"/>
  </mergeCells>
  <pageMargins left="0.7" right="0.7" top="0.78740157499999996" bottom="0.78740157499999996" header="0.3" footer="0.3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0"/>
  <sheetViews>
    <sheetView view="pageBreakPreview" zoomScaleNormal="100" zoomScaleSheetLayoutView="100" workbookViewId="0">
      <selection activeCell="I9" sqref="I9:I19"/>
    </sheetView>
  </sheetViews>
  <sheetFormatPr defaultRowHeight="15" x14ac:dyDescent="0.25"/>
  <cols>
    <col min="1" max="1" width="4.5703125" customWidth="1"/>
    <col min="2" max="2" width="5.140625" customWidth="1"/>
    <col min="3" max="3" width="39" customWidth="1"/>
    <col min="10" max="10" width="11.5703125" customWidth="1"/>
  </cols>
  <sheetData>
    <row r="1" spans="1:11" x14ac:dyDescent="0.25">
      <c r="A1" s="79"/>
      <c r="B1" s="334"/>
      <c r="C1" s="335"/>
      <c r="D1" s="578" t="s">
        <v>0</v>
      </c>
      <c r="E1" s="578"/>
      <c r="F1" s="335"/>
      <c r="G1" s="336"/>
      <c r="H1" s="80"/>
      <c r="I1" s="337"/>
      <c r="J1" s="81"/>
      <c r="K1" s="165"/>
    </row>
    <row r="2" spans="1:11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  <c r="K2" s="165"/>
    </row>
    <row r="3" spans="1:11" ht="15.75" x14ac:dyDescent="0.25">
      <c r="A3" s="593" t="s">
        <v>2</v>
      </c>
      <c r="B3" s="593"/>
      <c r="C3" s="593"/>
      <c r="D3" s="593"/>
      <c r="E3" s="593"/>
      <c r="F3" s="593"/>
      <c r="G3" s="593"/>
      <c r="H3" s="593"/>
      <c r="I3" s="593"/>
      <c r="J3" s="593"/>
      <c r="K3" s="165"/>
    </row>
    <row r="4" spans="1:11" ht="15.75" x14ac:dyDescent="0.25">
      <c r="A4" s="593" t="s">
        <v>123</v>
      </c>
      <c r="B4" s="593"/>
      <c r="C4" s="593"/>
      <c r="D4" s="593"/>
      <c r="E4" s="593"/>
      <c r="F4" s="593"/>
      <c r="G4" s="593"/>
      <c r="H4" s="593"/>
      <c r="I4" s="593"/>
      <c r="J4" s="593"/>
      <c r="K4" s="165"/>
    </row>
    <row r="5" spans="1:11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  <c r="K5" s="165"/>
    </row>
    <row r="6" spans="1:11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  <c r="K6" s="165"/>
    </row>
    <row r="7" spans="1:11" x14ac:dyDescent="0.25">
      <c r="A7" s="350"/>
      <c r="B7" s="334"/>
      <c r="C7" s="335"/>
      <c r="D7" s="335"/>
      <c r="E7" s="335"/>
      <c r="F7" s="335"/>
      <c r="G7" s="87"/>
      <c r="H7" s="334"/>
      <c r="I7" s="337"/>
      <c r="J7" s="82"/>
      <c r="K7" s="165"/>
    </row>
    <row r="8" spans="1:11" x14ac:dyDescent="0.25">
      <c r="A8" s="103" t="s">
        <v>10</v>
      </c>
      <c r="B8" s="342"/>
      <c r="C8" s="344" t="s">
        <v>112</v>
      </c>
      <c r="D8" s="338"/>
      <c r="E8" s="338"/>
      <c r="F8" s="338"/>
      <c r="G8" s="91"/>
      <c r="H8" s="334"/>
      <c r="I8" s="361"/>
      <c r="J8" s="106"/>
      <c r="K8" s="165"/>
    </row>
    <row r="9" spans="1:11" x14ac:dyDescent="0.25">
      <c r="A9" s="90"/>
      <c r="B9" s="43">
        <v>1</v>
      </c>
      <c r="C9" s="162" t="s">
        <v>95</v>
      </c>
      <c r="D9" s="45"/>
      <c r="E9" s="45"/>
      <c r="F9" s="45"/>
      <c r="G9" s="138">
        <v>340</v>
      </c>
      <c r="H9" s="43" t="s">
        <v>96</v>
      </c>
      <c r="I9" s="139"/>
      <c r="J9" s="276">
        <f>G9*I9</f>
        <v>0</v>
      </c>
      <c r="K9" s="165"/>
    </row>
    <row r="10" spans="1:11" x14ac:dyDescent="0.25">
      <c r="A10" s="90"/>
      <c r="B10" s="47">
        <v>2</v>
      </c>
      <c r="C10" s="67" t="s">
        <v>97</v>
      </c>
      <c r="D10" s="52"/>
      <c r="E10" s="52"/>
      <c r="F10" s="52"/>
      <c r="G10" s="144">
        <v>1</v>
      </c>
      <c r="H10" s="47" t="s">
        <v>17</v>
      </c>
      <c r="I10" s="145"/>
      <c r="J10" s="276">
        <f>G10*I10</f>
        <v>0</v>
      </c>
      <c r="K10" s="165"/>
    </row>
    <row r="11" spans="1:11" x14ac:dyDescent="0.25">
      <c r="A11" s="97"/>
      <c r="B11" s="76"/>
      <c r="C11" s="279" t="s">
        <v>124</v>
      </c>
      <c r="D11" s="153" t="s">
        <v>28</v>
      </c>
      <c r="E11" s="154"/>
      <c r="F11" s="155"/>
      <c r="G11" s="156"/>
      <c r="H11" s="280"/>
      <c r="I11" s="158"/>
      <c r="J11" s="159">
        <f>SUM(J9:J10)</f>
        <v>0</v>
      </c>
      <c r="K11" s="165"/>
    </row>
    <row r="12" spans="1:11" x14ac:dyDescent="0.25">
      <c r="A12" s="90"/>
      <c r="B12" s="340"/>
      <c r="C12" s="341"/>
      <c r="D12" s="339"/>
      <c r="E12" s="339"/>
      <c r="F12" s="339"/>
      <c r="G12" s="91"/>
      <c r="H12" s="340"/>
      <c r="I12" s="89"/>
      <c r="J12" s="213"/>
      <c r="K12" s="165"/>
    </row>
    <row r="13" spans="1:11" x14ac:dyDescent="0.25">
      <c r="A13" s="103" t="s">
        <v>29</v>
      </c>
      <c r="B13" s="342"/>
      <c r="C13" s="344" t="s">
        <v>50</v>
      </c>
      <c r="D13" s="338"/>
      <c r="E13" s="338"/>
      <c r="F13" s="338"/>
      <c r="G13" s="91"/>
      <c r="H13" s="334"/>
      <c r="I13" s="361"/>
      <c r="J13" s="267"/>
      <c r="K13" s="165"/>
    </row>
    <row r="14" spans="1:11" x14ac:dyDescent="0.25">
      <c r="A14" s="90"/>
      <c r="B14" s="43">
        <v>4</v>
      </c>
      <c r="C14" s="162" t="s">
        <v>51</v>
      </c>
      <c r="D14" s="45"/>
      <c r="E14" s="45"/>
      <c r="F14" s="45"/>
      <c r="G14" s="138">
        <v>1</v>
      </c>
      <c r="H14" s="345" t="s">
        <v>17</v>
      </c>
      <c r="I14" s="139"/>
      <c r="J14" s="276">
        <f>G14*I14</f>
        <v>0</v>
      </c>
      <c r="K14" s="165"/>
    </row>
    <row r="15" spans="1:11" x14ac:dyDescent="0.25">
      <c r="A15" s="90"/>
      <c r="B15" s="47">
        <v>5</v>
      </c>
      <c r="C15" s="67" t="s">
        <v>165</v>
      </c>
      <c r="D15" s="52"/>
      <c r="E15" s="52"/>
      <c r="F15" s="52"/>
      <c r="G15" s="144">
        <v>1</v>
      </c>
      <c r="H15" s="66" t="s">
        <v>17</v>
      </c>
      <c r="I15" s="145"/>
      <c r="J15" s="276">
        <f>G15*I15</f>
        <v>0</v>
      </c>
      <c r="K15" s="165"/>
    </row>
    <row r="16" spans="1:11" x14ac:dyDescent="0.25">
      <c r="A16" s="90"/>
      <c r="B16" s="47">
        <v>6</v>
      </c>
      <c r="C16" s="67" t="s">
        <v>53</v>
      </c>
      <c r="D16" s="52"/>
      <c r="E16" s="52"/>
      <c r="F16" s="52"/>
      <c r="G16" s="144">
        <v>1</v>
      </c>
      <c r="H16" s="66" t="s">
        <v>17</v>
      </c>
      <c r="I16" s="145"/>
      <c r="J16" s="276">
        <f t="shared" ref="J16:J19" si="0">G16*I16</f>
        <v>0</v>
      </c>
      <c r="K16" s="165"/>
    </row>
    <row r="17" spans="1:11" x14ac:dyDescent="0.25">
      <c r="A17" s="90"/>
      <c r="B17" s="47">
        <v>8</v>
      </c>
      <c r="C17" s="67" t="s">
        <v>59</v>
      </c>
      <c r="D17" s="52"/>
      <c r="E17" s="52"/>
      <c r="F17" s="52"/>
      <c r="G17" s="144">
        <v>1</v>
      </c>
      <c r="H17" s="66" t="s">
        <v>17</v>
      </c>
      <c r="I17" s="145"/>
      <c r="J17" s="276">
        <f t="shared" si="0"/>
        <v>0</v>
      </c>
      <c r="K17" s="165"/>
    </row>
    <row r="18" spans="1:11" x14ac:dyDescent="0.25">
      <c r="A18" s="90"/>
      <c r="B18" s="47">
        <v>10</v>
      </c>
      <c r="C18" s="51" t="s">
        <v>61</v>
      </c>
      <c r="D18" s="52"/>
      <c r="E18" s="52"/>
      <c r="F18" s="52"/>
      <c r="G18" s="144">
        <v>1</v>
      </c>
      <c r="H18" s="66" t="s">
        <v>17</v>
      </c>
      <c r="I18" s="145"/>
      <c r="J18" s="276">
        <f t="shared" si="0"/>
        <v>0</v>
      </c>
      <c r="K18" s="165"/>
    </row>
    <row r="19" spans="1:11" x14ac:dyDescent="0.25">
      <c r="A19" s="97"/>
      <c r="B19" s="47">
        <v>11</v>
      </c>
      <c r="C19" s="277" t="s">
        <v>155</v>
      </c>
      <c r="D19" s="52"/>
      <c r="E19" s="52"/>
      <c r="F19" s="52"/>
      <c r="G19" s="144">
        <v>1</v>
      </c>
      <c r="H19" s="66" t="s">
        <v>17</v>
      </c>
      <c r="I19" s="145"/>
      <c r="J19" s="276">
        <f t="shared" si="0"/>
        <v>0</v>
      </c>
      <c r="K19" s="165"/>
    </row>
    <row r="20" spans="1:11" x14ac:dyDescent="0.25">
      <c r="A20" s="97"/>
      <c r="B20" s="76"/>
      <c r="C20" s="152" t="s">
        <v>109</v>
      </c>
      <c r="D20" s="153" t="s">
        <v>28</v>
      </c>
      <c r="E20" s="154"/>
      <c r="F20" s="155"/>
      <c r="G20" s="215"/>
      <c r="H20" s="76"/>
      <c r="I20" s="216"/>
      <c r="J20" s="159">
        <f>SUM(J14:J19)</f>
        <v>0</v>
      </c>
      <c r="K20" s="165"/>
    </row>
    <row r="21" spans="1:11" x14ac:dyDescent="0.25">
      <c r="A21" s="350"/>
      <c r="B21" s="334"/>
      <c r="C21" s="346"/>
      <c r="D21" s="347"/>
      <c r="E21" s="348"/>
      <c r="F21" s="359"/>
      <c r="G21" s="110"/>
      <c r="H21" s="349"/>
      <c r="I21" s="95"/>
      <c r="J21" s="111"/>
      <c r="K21" s="165"/>
    </row>
    <row r="22" spans="1:11" x14ac:dyDescent="0.25">
      <c r="A22" s="350"/>
      <c r="B22" s="334"/>
      <c r="C22" s="335"/>
      <c r="D22" s="335"/>
      <c r="E22" s="335"/>
      <c r="F22" s="335"/>
      <c r="G22" s="360"/>
      <c r="H22" s="334"/>
      <c r="I22" s="95"/>
      <c r="J22" s="170"/>
      <c r="K22" s="165"/>
    </row>
    <row r="23" spans="1:11" x14ac:dyDescent="0.25">
      <c r="A23" s="84"/>
      <c r="B23" s="85"/>
      <c r="C23" s="338" t="s">
        <v>63</v>
      </c>
      <c r="D23" s="338"/>
      <c r="E23" s="338"/>
      <c r="F23" s="338"/>
      <c r="G23" s="112"/>
      <c r="H23" s="85"/>
      <c r="I23" s="86"/>
      <c r="J23" s="113">
        <f>J11+J20</f>
        <v>0</v>
      </c>
      <c r="K23" s="165"/>
    </row>
    <row r="24" spans="1:11" x14ac:dyDescent="0.25">
      <c r="A24" s="350"/>
      <c r="B24" s="334"/>
      <c r="C24" s="335"/>
      <c r="D24" s="335"/>
      <c r="E24" s="335"/>
      <c r="F24" s="335"/>
      <c r="G24" s="336"/>
      <c r="H24" s="334"/>
      <c r="I24" s="337"/>
      <c r="J24" s="351"/>
      <c r="K24" s="165"/>
    </row>
    <row r="25" spans="1:11" x14ac:dyDescent="0.25">
      <c r="A25" s="350"/>
      <c r="B25" s="334"/>
      <c r="C25" s="335"/>
      <c r="D25" s="335"/>
      <c r="E25" s="335"/>
      <c r="F25" s="335"/>
      <c r="G25" s="336"/>
      <c r="H25" s="334"/>
      <c r="I25" s="337"/>
      <c r="J25" s="351"/>
      <c r="K25" s="165"/>
    </row>
    <row r="26" spans="1:11" x14ac:dyDescent="0.25">
      <c r="A26" s="350"/>
      <c r="B26" s="334"/>
      <c r="C26" s="335"/>
      <c r="D26" s="335"/>
      <c r="E26" s="335"/>
      <c r="F26" s="335"/>
      <c r="G26" s="336"/>
      <c r="H26" s="334"/>
      <c r="I26" s="337"/>
      <c r="J26" s="351"/>
      <c r="K26" s="165"/>
    </row>
    <row r="27" spans="1:11" x14ac:dyDescent="0.25">
      <c r="A27" s="350"/>
      <c r="B27" s="334"/>
      <c r="C27" s="335"/>
      <c r="D27" s="335"/>
      <c r="E27" s="335"/>
      <c r="F27" s="335"/>
      <c r="G27" s="336"/>
      <c r="H27" s="334"/>
      <c r="I27" s="337"/>
      <c r="J27" s="353"/>
      <c r="K27" s="165"/>
    </row>
    <row r="28" spans="1:11" x14ac:dyDescent="0.25">
      <c r="A28" s="114"/>
      <c r="B28" s="334"/>
      <c r="C28" s="335"/>
      <c r="D28" s="335"/>
      <c r="E28" s="335"/>
      <c r="F28" s="335"/>
      <c r="G28" s="336"/>
      <c r="H28" s="334"/>
      <c r="I28" s="337"/>
      <c r="J28" s="353"/>
      <c r="K28" s="165"/>
    </row>
    <row r="29" spans="1:11" x14ac:dyDescent="0.25">
      <c r="A29" s="350"/>
      <c r="B29" s="334"/>
      <c r="C29" s="335"/>
      <c r="D29" s="335"/>
      <c r="E29" s="335"/>
      <c r="F29" s="335"/>
      <c r="G29" s="336"/>
      <c r="H29" s="334"/>
      <c r="I29" s="337"/>
      <c r="J29" s="353"/>
      <c r="K29" s="165"/>
    </row>
    <row r="30" spans="1:11" x14ac:dyDescent="0.25">
      <c r="A30" s="350"/>
      <c r="B30" s="334"/>
      <c r="C30" s="335"/>
      <c r="D30" s="335"/>
      <c r="E30" s="335"/>
      <c r="F30" s="335"/>
      <c r="G30" s="115"/>
      <c r="H30" s="116"/>
      <c r="I30" s="356"/>
      <c r="J30" s="356"/>
      <c r="K30" s="165"/>
    </row>
    <row r="31" spans="1:11" x14ac:dyDescent="0.25">
      <c r="A31" s="350"/>
      <c r="B31" s="343"/>
      <c r="C31" s="352"/>
      <c r="D31" s="335"/>
      <c r="E31" s="335"/>
      <c r="F31" s="335"/>
      <c r="G31" s="353"/>
      <c r="H31" s="353"/>
      <c r="I31" s="353"/>
      <c r="J31" s="353"/>
      <c r="K31" s="165"/>
    </row>
    <row r="32" spans="1:11" x14ac:dyDescent="0.25">
      <c r="A32" s="97"/>
      <c r="B32" s="343"/>
      <c r="C32" s="354"/>
      <c r="D32" s="335"/>
      <c r="E32" s="335"/>
      <c r="F32" s="335"/>
      <c r="G32" s="353"/>
      <c r="H32" s="353"/>
      <c r="I32" s="353"/>
      <c r="J32" s="353"/>
      <c r="K32" s="165"/>
    </row>
    <row r="33" spans="1:11" x14ac:dyDescent="0.25">
      <c r="A33" s="350"/>
      <c r="B33" s="343"/>
      <c r="C33" s="354"/>
      <c r="D33" s="335"/>
      <c r="E33" s="335"/>
      <c r="F33" s="335"/>
      <c r="G33" s="333"/>
      <c r="H33" s="355"/>
      <c r="I33" s="356"/>
      <c r="J33" s="356"/>
      <c r="K33" s="165"/>
    </row>
    <row r="34" spans="1:11" x14ac:dyDescent="0.25">
      <c r="A34" s="350"/>
      <c r="B34" s="334"/>
      <c r="C34" s="335"/>
      <c r="D34" s="335"/>
      <c r="E34" s="335"/>
      <c r="F34" s="335"/>
      <c r="G34" s="336"/>
      <c r="H34" s="334"/>
      <c r="I34" s="337"/>
      <c r="J34" s="353"/>
      <c r="K34" s="165"/>
    </row>
    <row r="35" spans="1:11" x14ac:dyDescent="0.25">
      <c r="A35" s="350"/>
      <c r="B35" s="334"/>
      <c r="C35" s="335"/>
      <c r="D35" s="335"/>
      <c r="E35" s="335"/>
      <c r="F35" s="335"/>
      <c r="G35" s="333"/>
      <c r="H35" s="357"/>
      <c r="I35" s="358"/>
      <c r="J35" s="355"/>
      <c r="K35" s="165"/>
    </row>
    <row r="36" spans="1:11" x14ac:dyDescent="0.25">
      <c r="A36" s="350"/>
      <c r="B36" s="334"/>
      <c r="C36" s="335"/>
      <c r="D36" s="335"/>
      <c r="E36" s="335"/>
      <c r="F36" s="335"/>
      <c r="G36" s="336"/>
      <c r="H36" s="350"/>
      <c r="I36" s="337"/>
      <c r="J36" s="363"/>
      <c r="K36" s="165"/>
    </row>
    <row r="37" spans="1:11" x14ac:dyDescent="0.25">
      <c r="A37" s="350"/>
      <c r="B37" s="334"/>
      <c r="C37" s="335"/>
      <c r="D37" s="335"/>
      <c r="E37" s="335"/>
      <c r="F37" s="335"/>
      <c r="G37" s="333"/>
      <c r="H37" s="357"/>
      <c r="I37" s="358"/>
      <c r="J37" s="356"/>
      <c r="K37" s="165"/>
    </row>
    <row r="38" spans="1:11" x14ac:dyDescent="0.25">
      <c r="A38" s="350"/>
      <c r="B38" s="334"/>
      <c r="C38" s="335"/>
      <c r="D38" s="335"/>
      <c r="E38" s="335"/>
      <c r="F38" s="335"/>
      <c r="G38" s="333"/>
      <c r="H38" s="357"/>
      <c r="I38" s="358"/>
      <c r="J38" s="164"/>
      <c r="K38" s="165"/>
    </row>
    <row r="39" spans="1:11" x14ac:dyDescent="0.25">
      <c r="A39" s="350"/>
      <c r="B39" s="334"/>
      <c r="C39" s="335"/>
      <c r="D39" s="335"/>
      <c r="E39" s="335"/>
      <c r="F39" s="335"/>
      <c r="G39" s="336"/>
      <c r="H39" s="334"/>
      <c r="I39" s="171"/>
      <c r="J39" s="172"/>
      <c r="K39" s="165"/>
    </row>
    <row r="40" spans="1:11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</row>
  </sheetData>
  <mergeCells count="4">
    <mergeCell ref="D1:E1"/>
    <mergeCell ref="A2:J2"/>
    <mergeCell ref="A3:J3"/>
    <mergeCell ref="A4:J4"/>
  </mergeCells>
  <pageMargins left="0.7" right="0.7" top="0.78740157499999996" bottom="0.78740157499999996" header="0.3" footer="0.3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3"/>
  <sheetViews>
    <sheetView view="pageBreakPreview" zoomScale="90" zoomScaleNormal="100" zoomScaleSheetLayoutView="90" workbookViewId="0">
      <selection activeCell="A7" sqref="A7"/>
    </sheetView>
  </sheetViews>
  <sheetFormatPr defaultRowHeight="15" x14ac:dyDescent="0.25"/>
  <cols>
    <col min="1" max="1" width="4" customWidth="1"/>
    <col min="2" max="2" width="5.5703125" customWidth="1"/>
    <col min="3" max="3" width="45.5703125" customWidth="1"/>
    <col min="5" max="5" width="10" customWidth="1"/>
    <col min="7" max="7" width="7.28515625" customWidth="1"/>
    <col min="8" max="8" width="7.7109375" customWidth="1"/>
    <col min="9" max="9" width="7.85546875" customWidth="1"/>
    <col min="10" max="10" width="13.28515625" customWidth="1"/>
  </cols>
  <sheetData>
    <row r="1" spans="1:10" x14ac:dyDescent="0.25">
      <c r="A1" s="79"/>
      <c r="B1" s="365"/>
      <c r="C1" s="366"/>
      <c r="D1" s="576" t="s">
        <v>0</v>
      </c>
      <c r="E1" s="577"/>
      <c r="F1" s="366"/>
      <c r="G1" s="367"/>
      <c r="H1" s="80"/>
      <c r="I1" s="368"/>
      <c r="J1" s="81"/>
    </row>
    <row r="2" spans="1:10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</row>
    <row r="3" spans="1:10" ht="15.75" x14ac:dyDescent="0.25">
      <c r="A3" s="593" t="s">
        <v>2</v>
      </c>
      <c r="B3" s="593"/>
      <c r="C3" s="593"/>
      <c r="D3" s="593"/>
      <c r="E3" s="593"/>
      <c r="F3" s="593"/>
      <c r="G3" s="593"/>
      <c r="H3" s="593"/>
      <c r="I3" s="593"/>
      <c r="J3" s="593"/>
    </row>
    <row r="4" spans="1:10" ht="15.75" x14ac:dyDescent="0.25">
      <c r="A4" s="593" t="s">
        <v>187</v>
      </c>
      <c r="B4" s="593"/>
      <c r="C4" s="593"/>
      <c r="D4" s="593"/>
      <c r="E4" s="593"/>
      <c r="F4" s="593"/>
      <c r="G4" s="593"/>
      <c r="H4" s="593"/>
      <c r="I4" s="593"/>
      <c r="J4" s="593"/>
    </row>
    <row r="5" spans="1:10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</row>
    <row r="6" spans="1:10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</row>
    <row r="7" spans="1:10" x14ac:dyDescent="0.25">
      <c r="A7" s="388"/>
      <c r="B7" s="365"/>
      <c r="C7" s="366"/>
      <c r="D7" s="366"/>
      <c r="E7" s="366"/>
      <c r="F7" s="366"/>
      <c r="G7" s="87"/>
      <c r="H7" s="365"/>
      <c r="I7" s="368"/>
      <c r="J7" s="82"/>
    </row>
    <row r="8" spans="1:10" x14ac:dyDescent="0.25">
      <c r="A8" s="84" t="s">
        <v>10</v>
      </c>
      <c r="B8" s="369"/>
      <c r="C8" s="370" t="s">
        <v>11</v>
      </c>
      <c r="D8" s="371"/>
      <c r="E8" s="366"/>
      <c r="F8" s="366"/>
      <c r="G8" s="88"/>
      <c r="H8" s="372"/>
      <c r="I8" s="368"/>
      <c r="J8" s="89"/>
    </row>
    <row r="9" spans="1:10" x14ac:dyDescent="0.25">
      <c r="A9" s="90"/>
      <c r="B9" s="373"/>
      <c r="C9" s="374" t="s">
        <v>12</v>
      </c>
      <c r="D9" s="375"/>
      <c r="E9" s="376"/>
      <c r="F9" s="377"/>
      <c r="G9" s="91"/>
      <c r="H9" s="378"/>
      <c r="I9" s="89"/>
      <c r="J9" s="89"/>
    </row>
    <row r="10" spans="1:10" x14ac:dyDescent="0.25">
      <c r="A10" s="92"/>
      <c r="B10" s="39">
        <v>1</v>
      </c>
      <c r="C10" s="40" t="s">
        <v>185</v>
      </c>
      <c r="D10" s="41"/>
      <c r="E10" s="41"/>
      <c r="F10" s="41"/>
      <c r="G10" s="131">
        <v>438</v>
      </c>
      <c r="H10" s="319" t="s">
        <v>13</v>
      </c>
      <c r="I10" s="132"/>
      <c r="J10" s="276">
        <f>G10*I10</f>
        <v>0</v>
      </c>
    </row>
    <row r="11" spans="1:10" ht="15" customHeight="1" x14ac:dyDescent="0.25">
      <c r="A11" s="92"/>
      <c r="B11" s="173">
        <v>2</v>
      </c>
      <c r="C11" s="588" t="s">
        <v>150</v>
      </c>
      <c r="D11" s="588"/>
      <c r="E11" s="588"/>
      <c r="F11" s="588"/>
      <c r="G11" s="174">
        <v>64</v>
      </c>
      <c r="H11" s="321" t="s">
        <v>13</v>
      </c>
      <c r="I11" s="362"/>
      <c r="J11" s="276">
        <f t="shared" ref="J11:J12" si="0">G11*I11</f>
        <v>0</v>
      </c>
    </row>
    <row r="12" spans="1:10" x14ac:dyDescent="0.25">
      <c r="A12" s="92"/>
      <c r="B12" s="173">
        <v>4</v>
      </c>
      <c r="C12" s="588" t="s">
        <v>126</v>
      </c>
      <c r="D12" s="588"/>
      <c r="E12" s="588"/>
      <c r="F12" s="588"/>
      <c r="G12" s="174">
        <v>10</v>
      </c>
      <c r="H12" s="321" t="s">
        <v>24</v>
      </c>
      <c r="I12" s="362"/>
      <c r="J12" s="276">
        <f t="shared" si="0"/>
        <v>0</v>
      </c>
    </row>
    <row r="13" spans="1:10" x14ac:dyDescent="0.25">
      <c r="A13" s="375"/>
      <c r="B13" s="181"/>
      <c r="C13" s="183" t="s">
        <v>14</v>
      </c>
      <c r="D13" s="324"/>
      <c r="E13" s="325"/>
      <c r="F13" s="324"/>
      <c r="G13" s="133"/>
      <c r="H13" s="181"/>
      <c r="I13" s="163"/>
      <c r="J13" s="149"/>
    </row>
    <row r="14" spans="1:10" x14ac:dyDescent="0.25">
      <c r="A14" s="375"/>
      <c r="B14" s="43">
        <v>8</v>
      </c>
      <c r="C14" s="44" t="s">
        <v>162</v>
      </c>
      <c r="D14" s="45"/>
      <c r="E14" s="45"/>
      <c r="F14" s="45"/>
      <c r="G14" s="138">
        <v>54</v>
      </c>
      <c r="H14" s="326" t="s">
        <v>16</v>
      </c>
      <c r="I14" s="139"/>
      <c r="J14" s="276">
        <f t="shared" ref="J14" si="1">G14*I14</f>
        <v>0</v>
      </c>
    </row>
    <row r="15" spans="1:10" x14ac:dyDescent="0.25">
      <c r="A15" s="375"/>
      <c r="B15" s="47">
        <v>11</v>
      </c>
      <c r="C15" s="199" t="s">
        <v>91</v>
      </c>
      <c r="D15" s="49"/>
      <c r="E15" s="49"/>
      <c r="F15" s="49"/>
      <c r="G15" s="141">
        <v>1</v>
      </c>
      <c r="H15" s="50" t="s">
        <v>17</v>
      </c>
      <c r="I15" s="142">
        <v>28000</v>
      </c>
      <c r="J15" s="143">
        <v>28000</v>
      </c>
    </row>
    <row r="16" spans="1:10" x14ac:dyDescent="0.25">
      <c r="A16" s="375"/>
      <c r="B16" s="47">
        <v>14</v>
      </c>
      <c r="C16" s="51" t="s">
        <v>98</v>
      </c>
      <c r="D16" s="52"/>
      <c r="E16" s="52"/>
      <c r="F16" s="52"/>
      <c r="G16" s="144">
        <v>452</v>
      </c>
      <c r="H16" s="323" t="s">
        <v>18</v>
      </c>
      <c r="I16" s="145"/>
      <c r="J16" s="276">
        <f t="shared" ref="J16:J19" si="2">G16*I16</f>
        <v>0</v>
      </c>
    </row>
    <row r="17" spans="1:10" x14ac:dyDescent="0.25">
      <c r="A17" s="375"/>
      <c r="B17" s="47">
        <v>15</v>
      </c>
      <c r="C17" s="51" t="s">
        <v>19</v>
      </c>
      <c r="D17" s="52"/>
      <c r="E17" s="52"/>
      <c r="F17" s="52"/>
      <c r="G17" s="144">
        <v>45</v>
      </c>
      <c r="H17" s="323" t="s">
        <v>18</v>
      </c>
      <c r="I17" s="145"/>
      <c r="J17" s="276">
        <f t="shared" si="2"/>
        <v>0</v>
      </c>
    </row>
    <row r="18" spans="1:10" x14ac:dyDescent="0.25">
      <c r="A18" s="375"/>
      <c r="B18" s="47">
        <v>16</v>
      </c>
      <c r="C18" s="51" t="s">
        <v>67</v>
      </c>
      <c r="D18" s="52"/>
      <c r="E18" s="52"/>
      <c r="F18" s="52"/>
      <c r="G18" s="144">
        <v>50</v>
      </c>
      <c r="H18" s="323" t="s">
        <v>18</v>
      </c>
      <c r="I18" s="145"/>
      <c r="J18" s="276">
        <f t="shared" si="2"/>
        <v>0</v>
      </c>
    </row>
    <row r="19" spans="1:10" x14ac:dyDescent="0.25">
      <c r="A19" s="375"/>
      <c r="B19" s="47">
        <v>17</v>
      </c>
      <c r="C19" s="51" t="s">
        <v>20</v>
      </c>
      <c r="D19" s="52"/>
      <c r="E19" s="52"/>
      <c r="F19" s="52"/>
      <c r="G19" s="574">
        <v>1</v>
      </c>
      <c r="H19" s="66" t="s">
        <v>17</v>
      </c>
      <c r="I19" s="147"/>
      <c r="J19" s="276">
        <f t="shared" si="2"/>
        <v>0</v>
      </c>
    </row>
    <row r="20" spans="1:10" x14ac:dyDescent="0.25">
      <c r="A20" s="375"/>
      <c r="B20" s="47">
        <v>18</v>
      </c>
      <c r="C20" s="55" t="s">
        <v>89</v>
      </c>
      <c r="D20" s="56"/>
      <c r="E20" s="56"/>
      <c r="F20" s="56"/>
      <c r="G20" s="141">
        <v>1</v>
      </c>
      <c r="H20" s="50" t="s">
        <v>17</v>
      </c>
      <c r="I20" s="142">
        <v>30000</v>
      </c>
      <c r="J20" s="143">
        <v>30000</v>
      </c>
    </row>
    <row r="21" spans="1:10" x14ac:dyDescent="0.25">
      <c r="A21" s="375"/>
      <c r="B21" s="166"/>
      <c r="C21" s="183" t="s">
        <v>22</v>
      </c>
      <c r="D21" s="120"/>
      <c r="E21" s="120"/>
      <c r="F21" s="120"/>
      <c r="G21" s="184"/>
      <c r="H21" s="76"/>
      <c r="I21" s="195"/>
      <c r="J21" s="149"/>
    </row>
    <row r="22" spans="1:10" x14ac:dyDescent="0.25">
      <c r="A22" s="375"/>
      <c r="B22" s="43">
        <v>19</v>
      </c>
      <c r="C22" s="57" t="s">
        <v>23</v>
      </c>
      <c r="D22" s="58"/>
      <c r="E22" s="58"/>
      <c r="F22" s="59"/>
      <c r="G22" s="138">
        <v>40</v>
      </c>
      <c r="H22" s="383" t="s">
        <v>24</v>
      </c>
      <c r="I22" s="139"/>
      <c r="J22" s="276">
        <f t="shared" ref="J22:J27" si="3">G22*I22</f>
        <v>0</v>
      </c>
    </row>
    <row r="23" spans="1:10" x14ac:dyDescent="0.25">
      <c r="A23" s="375"/>
      <c r="B23" s="47">
        <v>20</v>
      </c>
      <c r="C23" s="74" t="s">
        <v>68</v>
      </c>
      <c r="D23" s="61"/>
      <c r="E23" s="61"/>
      <c r="F23" s="62"/>
      <c r="G23" s="148">
        <v>6</v>
      </c>
      <c r="H23" s="63" t="s">
        <v>24</v>
      </c>
      <c r="I23" s="146"/>
      <c r="J23" s="276">
        <f t="shared" si="3"/>
        <v>0</v>
      </c>
    </row>
    <row r="24" spans="1:10" x14ac:dyDescent="0.25">
      <c r="A24" s="375"/>
      <c r="B24" s="47">
        <v>21</v>
      </c>
      <c r="C24" s="54" t="s">
        <v>129</v>
      </c>
      <c r="D24" s="201"/>
      <c r="E24" s="201"/>
      <c r="F24" s="202"/>
      <c r="G24" s="144">
        <v>34</v>
      </c>
      <c r="H24" s="66" t="s">
        <v>24</v>
      </c>
      <c r="I24" s="145"/>
      <c r="J24" s="276">
        <f t="shared" si="3"/>
        <v>0</v>
      </c>
    </row>
    <row r="25" spans="1:10" x14ac:dyDescent="0.25">
      <c r="A25" s="375"/>
      <c r="B25" s="47">
        <v>22</v>
      </c>
      <c r="C25" s="54" t="s">
        <v>169</v>
      </c>
      <c r="D25" s="201"/>
      <c r="E25" s="201"/>
      <c r="F25" s="202"/>
      <c r="G25" s="144">
        <v>2</v>
      </c>
      <c r="H25" s="66" t="s">
        <v>24</v>
      </c>
      <c r="I25" s="145"/>
      <c r="J25" s="276">
        <f t="shared" si="3"/>
        <v>0</v>
      </c>
    </row>
    <row r="26" spans="1:10" x14ac:dyDescent="0.25">
      <c r="A26" s="375"/>
      <c r="B26" s="47">
        <v>23</v>
      </c>
      <c r="C26" s="60" t="s">
        <v>25</v>
      </c>
      <c r="D26" s="61"/>
      <c r="E26" s="61"/>
      <c r="F26" s="62"/>
      <c r="G26" s="148">
        <v>8</v>
      </c>
      <c r="H26" s="63" t="s">
        <v>24</v>
      </c>
      <c r="I26" s="146"/>
      <c r="J26" s="276">
        <f t="shared" si="3"/>
        <v>0</v>
      </c>
    </row>
    <row r="27" spans="1:10" x14ac:dyDescent="0.25">
      <c r="A27" s="375"/>
      <c r="B27" s="47">
        <v>24</v>
      </c>
      <c r="C27" s="60" t="s">
        <v>26</v>
      </c>
      <c r="D27" s="61"/>
      <c r="E27" s="61"/>
      <c r="F27" s="62"/>
      <c r="G27" s="150">
        <v>1</v>
      </c>
      <c r="H27" s="63" t="s">
        <v>17</v>
      </c>
      <c r="I27" s="146"/>
      <c r="J27" s="276">
        <f t="shared" si="3"/>
        <v>0</v>
      </c>
    </row>
    <row r="28" spans="1:10" x14ac:dyDescent="0.25">
      <c r="A28" s="97"/>
      <c r="B28" s="76"/>
      <c r="C28" s="152" t="s">
        <v>27</v>
      </c>
      <c r="D28" s="153" t="s">
        <v>28</v>
      </c>
      <c r="E28" s="154"/>
      <c r="F28" s="155"/>
      <c r="G28" s="156"/>
      <c r="H28" s="280"/>
      <c r="I28" s="158"/>
      <c r="J28" s="159">
        <f>SUM(J10:J27)</f>
        <v>58000</v>
      </c>
    </row>
    <row r="29" spans="1:10" x14ac:dyDescent="0.25">
      <c r="A29" s="103" t="s">
        <v>29</v>
      </c>
      <c r="B29" s="380"/>
      <c r="C29" s="370" t="s">
        <v>30</v>
      </c>
      <c r="D29" s="371"/>
      <c r="E29" s="371"/>
      <c r="F29" s="371"/>
      <c r="G29" s="94"/>
      <c r="H29" s="365"/>
      <c r="I29" s="95"/>
      <c r="J29" s="93"/>
    </row>
    <row r="30" spans="1:10" x14ac:dyDescent="0.25">
      <c r="A30" s="104"/>
      <c r="B30" s="383">
        <v>25</v>
      </c>
      <c r="C30" s="64" t="s">
        <v>31</v>
      </c>
      <c r="D30" s="65"/>
      <c r="E30" s="65"/>
      <c r="F30" s="65"/>
      <c r="G30" s="138">
        <v>40</v>
      </c>
      <c r="H30" s="383" t="s">
        <v>32</v>
      </c>
      <c r="I30" s="139"/>
      <c r="J30" s="276">
        <f t="shared" ref="J30:J37" si="4">G30*I30</f>
        <v>0</v>
      </c>
    </row>
    <row r="31" spans="1:10" x14ac:dyDescent="0.25">
      <c r="A31" s="104"/>
      <c r="B31" s="66">
        <v>27</v>
      </c>
      <c r="C31" s="67" t="s">
        <v>69</v>
      </c>
      <c r="D31" s="68"/>
      <c r="E31" s="68"/>
      <c r="F31" s="68"/>
      <c r="G31" s="144">
        <v>18</v>
      </c>
      <c r="H31" s="66" t="s">
        <v>32</v>
      </c>
      <c r="I31" s="145"/>
      <c r="J31" s="276">
        <f t="shared" si="4"/>
        <v>0</v>
      </c>
    </row>
    <row r="32" spans="1:10" x14ac:dyDescent="0.25">
      <c r="A32" s="104"/>
      <c r="B32" s="66">
        <v>28</v>
      </c>
      <c r="C32" s="67" t="s">
        <v>70</v>
      </c>
      <c r="D32" s="68"/>
      <c r="E32" s="68"/>
      <c r="F32" s="68"/>
      <c r="G32" s="144">
        <v>8</v>
      </c>
      <c r="H32" s="66" t="s">
        <v>32</v>
      </c>
      <c r="I32" s="145"/>
      <c r="J32" s="276">
        <f t="shared" si="4"/>
        <v>0</v>
      </c>
    </row>
    <row r="33" spans="1:10" x14ac:dyDescent="0.25">
      <c r="A33" s="104"/>
      <c r="B33" s="66">
        <v>29</v>
      </c>
      <c r="C33" s="67" t="s">
        <v>127</v>
      </c>
      <c r="D33" s="68"/>
      <c r="E33" s="68"/>
      <c r="F33" s="68"/>
      <c r="G33" s="144">
        <v>8</v>
      </c>
      <c r="H33" s="66" t="s">
        <v>32</v>
      </c>
      <c r="I33" s="145"/>
      <c r="J33" s="276">
        <f t="shared" si="4"/>
        <v>0</v>
      </c>
    </row>
    <row r="34" spans="1:10" x14ac:dyDescent="0.25">
      <c r="A34" s="104"/>
      <c r="B34" s="66">
        <v>30</v>
      </c>
      <c r="C34" s="67" t="s">
        <v>71</v>
      </c>
      <c r="D34" s="68"/>
      <c r="E34" s="68"/>
      <c r="F34" s="68"/>
      <c r="G34" s="144">
        <v>2</v>
      </c>
      <c r="H34" s="66" t="s">
        <v>32</v>
      </c>
      <c r="I34" s="145"/>
      <c r="J34" s="276">
        <f t="shared" si="4"/>
        <v>0</v>
      </c>
    </row>
    <row r="35" spans="1:10" x14ac:dyDescent="0.25">
      <c r="A35" s="104"/>
      <c r="B35" s="66">
        <v>33</v>
      </c>
      <c r="C35" s="67" t="s">
        <v>33</v>
      </c>
      <c r="D35" s="68"/>
      <c r="E35" s="68"/>
      <c r="F35" s="68"/>
      <c r="G35" s="144">
        <v>8</v>
      </c>
      <c r="H35" s="66" t="s">
        <v>32</v>
      </c>
      <c r="I35" s="145"/>
      <c r="J35" s="276">
        <f t="shared" si="4"/>
        <v>0</v>
      </c>
    </row>
    <row r="36" spans="1:10" x14ac:dyDescent="0.25">
      <c r="A36" s="104"/>
      <c r="B36" s="66">
        <v>36</v>
      </c>
      <c r="C36" s="67" t="s">
        <v>74</v>
      </c>
      <c r="D36" s="68"/>
      <c r="E36" s="68"/>
      <c r="F36" s="68"/>
      <c r="G36" s="144">
        <v>2</v>
      </c>
      <c r="H36" s="66" t="s">
        <v>32</v>
      </c>
      <c r="I36" s="145"/>
      <c r="J36" s="276">
        <f t="shared" si="4"/>
        <v>0</v>
      </c>
    </row>
    <row r="37" spans="1:10" x14ac:dyDescent="0.25">
      <c r="A37" s="104"/>
      <c r="B37" s="66">
        <v>37</v>
      </c>
      <c r="C37" s="67" t="s">
        <v>34</v>
      </c>
      <c r="D37" s="68"/>
      <c r="E37" s="68"/>
      <c r="F37" s="68"/>
      <c r="G37" s="151">
        <v>1</v>
      </c>
      <c r="H37" s="63" t="s">
        <v>17</v>
      </c>
      <c r="I37" s="145"/>
      <c r="J37" s="276">
        <f t="shared" si="4"/>
        <v>0</v>
      </c>
    </row>
    <row r="38" spans="1:10" x14ac:dyDescent="0.25">
      <c r="A38" s="388"/>
      <c r="B38" s="76"/>
      <c r="C38" s="152" t="s">
        <v>48</v>
      </c>
      <c r="D38" s="153" t="s">
        <v>28</v>
      </c>
      <c r="E38" s="154"/>
      <c r="F38" s="155"/>
      <c r="G38" s="156"/>
      <c r="H38" s="280"/>
      <c r="I38" s="158"/>
      <c r="J38" s="159">
        <f>SUM(J30:J37)</f>
        <v>0</v>
      </c>
    </row>
    <row r="39" spans="1:10" x14ac:dyDescent="0.25">
      <c r="A39" s="103" t="s">
        <v>37</v>
      </c>
      <c r="B39" s="381"/>
      <c r="C39" s="382" t="s">
        <v>38</v>
      </c>
      <c r="D39" s="371"/>
      <c r="E39" s="371"/>
      <c r="F39" s="371"/>
      <c r="G39" s="94"/>
      <c r="H39" s="365"/>
      <c r="I39" s="95"/>
      <c r="J39" s="93"/>
    </row>
    <row r="40" spans="1:10" x14ac:dyDescent="0.25">
      <c r="A40" s="90"/>
      <c r="B40" s="69">
        <v>1</v>
      </c>
      <c r="C40" s="70" t="s">
        <v>128</v>
      </c>
      <c r="D40" s="71"/>
      <c r="E40" s="71"/>
      <c r="F40" s="71"/>
      <c r="G40" s="160">
        <v>20</v>
      </c>
      <c r="H40" s="69" t="s">
        <v>24</v>
      </c>
      <c r="I40" s="331"/>
      <c r="J40" s="276">
        <f t="shared" ref="J40:J42" si="5">G40*I40</f>
        <v>0</v>
      </c>
    </row>
    <row r="41" spans="1:10" x14ac:dyDescent="0.25">
      <c r="A41" s="90"/>
      <c r="B41" s="73">
        <v>2</v>
      </c>
      <c r="C41" s="74" t="s">
        <v>103</v>
      </c>
      <c r="D41" s="75"/>
      <c r="E41" s="75"/>
      <c r="F41" s="75"/>
      <c r="G41" s="148">
        <v>20</v>
      </c>
      <c r="H41" s="73" t="s">
        <v>24</v>
      </c>
      <c r="I41" s="330"/>
      <c r="J41" s="276">
        <f t="shared" si="5"/>
        <v>0</v>
      </c>
    </row>
    <row r="42" spans="1:10" x14ac:dyDescent="0.25">
      <c r="A42" s="90"/>
      <c r="B42" s="73">
        <v>4</v>
      </c>
      <c r="C42" s="60" t="s">
        <v>41</v>
      </c>
      <c r="D42" s="75"/>
      <c r="E42" s="75"/>
      <c r="F42" s="75"/>
      <c r="G42" s="571">
        <v>1</v>
      </c>
      <c r="H42" s="63" t="s">
        <v>17</v>
      </c>
      <c r="I42" s="332"/>
      <c r="J42" s="276">
        <f t="shared" si="5"/>
        <v>0</v>
      </c>
    </row>
    <row r="43" spans="1:10" x14ac:dyDescent="0.25">
      <c r="A43" s="97"/>
      <c r="B43" s="76"/>
      <c r="C43" s="152" t="s">
        <v>62</v>
      </c>
      <c r="D43" s="153" t="s">
        <v>28</v>
      </c>
      <c r="E43" s="154"/>
      <c r="F43" s="155"/>
      <c r="G43" s="156"/>
      <c r="H43" s="280"/>
      <c r="I43" s="158"/>
      <c r="J43" s="159">
        <f>SUM(J40:J42)</f>
        <v>0</v>
      </c>
    </row>
    <row r="44" spans="1:10" x14ac:dyDescent="0.25">
      <c r="A44" s="103" t="s">
        <v>43</v>
      </c>
      <c r="B44" s="380"/>
      <c r="C44" s="382" t="s">
        <v>44</v>
      </c>
      <c r="D44" s="371"/>
      <c r="E44" s="371"/>
      <c r="F44" s="371"/>
      <c r="G44" s="94"/>
      <c r="H44" s="365"/>
      <c r="I44" s="95"/>
      <c r="J44" s="93"/>
    </row>
    <row r="45" spans="1:10" x14ac:dyDescent="0.25">
      <c r="A45" s="90"/>
      <c r="B45" s="69">
        <v>1</v>
      </c>
      <c r="C45" s="70" t="s">
        <v>170</v>
      </c>
      <c r="D45" s="71"/>
      <c r="E45" s="71"/>
      <c r="F45" s="71"/>
      <c r="G45" s="160">
        <v>1200</v>
      </c>
      <c r="H45" s="69" t="s">
        <v>18</v>
      </c>
      <c r="I45" s="140"/>
      <c r="J45" s="276">
        <f t="shared" ref="J45:J47" si="6">G45*I45</f>
        <v>0</v>
      </c>
    </row>
    <row r="46" spans="1:10" x14ac:dyDescent="0.25">
      <c r="A46" s="90"/>
      <c r="B46" s="73">
        <v>2</v>
      </c>
      <c r="C46" s="60" t="s">
        <v>46</v>
      </c>
      <c r="D46" s="75"/>
      <c r="E46" s="75"/>
      <c r="F46" s="75"/>
      <c r="G46" s="148">
        <v>1</v>
      </c>
      <c r="H46" s="73" t="s">
        <v>24</v>
      </c>
      <c r="I46" s="146"/>
      <c r="J46" s="276">
        <f t="shared" si="6"/>
        <v>0</v>
      </c>
    </row>
    <row r="47" spans="1:10" x14ac:dyDescent="0.25">
      <c r="A47" s="90"/>
      <c r="B47" s="73">
        <v>3</v>
      </c>
      <c r="C47" s="60" t="s">
        <v>47</v>
      </c>
      <c r="D47" s="75"/>
      <c r="E47" s="75"/>
      <c r="F47" s="75"/>
      <c r="G47" s="571">
        <v>1</v>
      </c>
      <c r="H47" s="63" t="s">
        <v>17</v>
      </c>
      <c r="I47" s="161"/>
      <c r="J47" s="276">
        <f t="shared" si="6"/>
        <v>0</v>
      </c>
    </row>
    <row r="48" spans="1:10" x14ac:dyDescent="0.25">
      <c r="A48" s="97"/>
      <c r="B48" s="76"/>
      <c r="C48" s="152" t="s">
        <v>107</v>
      </c>
      <c r="D48" s="153" t="s">
        <v>28</v>
      </c>
      <c r="E48" s="154"/>
      <c r="F48" s="155"/>
      <c r="G48" s="156"/>
      <c r="H48" s="280"/>
      <c r="I48" s="158"/>
      <c r="J48" s="159">
        <f>SUM(J45:J47)</f>
        <v>0</v>
      </c>
    </row>
    <row r="49" spans="1:10" x14ac:dyDescent="0.25">
      <c r="A49" s="103" t="s">
        <v>49</v>
      </c>
      <c r="B49" s="380"/>
      <c r="C49" s="382" t="s">
        <v>50</v>
      </c>
      <c r="D49" s="371"/>
      <c r="E49" s="371"/>
      <c r="F49" s="371"/>
      <c r="G49" s="91"/>
      <c r="H49" s="365"/>
      <c r="I49" s="399"/>
      <c r="J49" s="106"/>
    </row>
    <row r="50" spans="1:10" x14ac:dyDescent="0.25">
      <c r="A50" s="90"/>
      <c r="B50" s="43">
        <v>50</v>
      </c>
      <c r="C50" s="162" t="s">
        <v>51</v>
      </c>
      <c r="D50" s="45"/>
      <c r="E50" s="45"/>
      <c r="F50" s="45"/>
      <c r="G50" s="138">
        <v>1</v>
      </c>
      <c r="H50" s="383" t="s">
        <v>17</v>
      </c>
      <c r="I50" s="139"/>
      <c r="J50" s="276">
        <f t="shared" ref="J50:J61" si="7">G50*I50</f>
        <v>0</v>
      </c>
    </row>
    <row r="51" spans="1:10" x14ac:dyDescent="0.25">
      <c r="A51" s="90"/>
      <c r="B51" s="47">
        <v>51</v>
      </c>
      <c r="C51" s="67" t="s">
        <v>165</v>
      </c>
      <c r="D51" s="52"/>
      <c r="E51" s="52"/>
      <c r="F51" s="52"/>
      <c r="G51" s="144">
        <v>1</v>
      </c>
      <c r="H51" s="66" t="s">
        <v>17</v>
      </c>
      <c r="I51" s="145"/>
      <c r="J51" s="276">
        <f t="shared" si="7"/>
        <v>0</v>
      </c>
    </row>
    <row r="52" spans="1:10" x14ac:dyDescent="0.25">
      <c r="A52" s="90"/>
      <c r="B52" s="47">
        <v>52</v>
      </c>
      <c r="C52" s="67" t="s">
        <v>53</v>
      </c>
      <c r="D52" s="52"/>
      <c r="E52" s="52"/>
      <c r="F52" s="52"/>
      <c r="G52" s="144">
        <v>1</v>
      </c>
      <c r="H52" s="66" t="s">
        <v>17</v>
      </c>
      <c r="I52" s="145"/>
      <c r="J52" s="276">
        <f t="shared" si="7"/>
        <v>0</v>
      </c>
    </row>
    <row r="53" spans="1:10" x14ac:dyDescent="0.25">
      <c r="A53" s="90"/>
      <c r="B53" s="47">
        <v>53</v>
      </c>
      <c r="C53" s="60" t="s">
        <v>54</v>
      </c>
      <c r="D53" s="75"/>
      <c r="E53" s="75"/>
      <c r="F53" s="75"/>
      <c r="G53" s="148">
        <v>1</v>
      </c>
      <c r="H53" s="63" t="s">
        <v>17</v>
      </c>
      <c r="I53" s="145"/>
      <c r="J53" s="276">
        <f t="shared" si="7"/>
        <v>0</v>
      </c>
    </row>
    <row r="54" spans="1:10" x14ac:dyDescent="0.25">
      <c r="A54" s="90"/>
      <c r="B54" s="47">
        <v>54</v>
      </c>
      <c r="C54" s="60" t="s">
        <v>175</v>
      </c>
      <c r="D54" s="75"/>
      <c r="E54" s="75"/>
      <c r="F54" s="75"/>
      <c r="G54" s="148">
        <v>1</v>
      </c>
      <c r="H54" s="63" t="s">
        <v>17</v>
      </c>
      <c r="I54" s="145"/>
      <c r="J54" s="276">
        <f t="shared" si="7"/>
        <v>0</v>
      </c>
    </row>
    <row r="55" spans="1:10" x14ac:dyDescent="0.25">
      <c r="A55" s="90"/>
      <c r="B55" s="47">
        <v>55</v>
      </c>
      <c r="C55" s="74" t="s">
        <v>55</v>
      </c>
      <c r="D55" s="75"/>
      <c r="E55" s="75"/>
      <c r="F55" s="75"/>
      <c r="G55" s="148">
        <v>1</v>
      </c>
      <c r="H55" s="63" t="s">
        <v>17</v>
      </c>
      <c r="I55" s="145"/>
      <c r="J55" s="276">
        <f t="shared" si="7"/>
        <v>0</v>
      </c>
    </row>
    <row r="56" spans="1:10" x14ac:dyDescent="0.25">
      <c r="A56" s="90"/>
      <c r="B56" s="47">
        <v>56</v>
      </c>
      <c r="C56" s="54" t="s">
        <v>57</v>
      </c>
      <c r="D56" s="52"/>
      <c r="E56" s="52"/>
      <c r="F56" s="52"/>
      <c r="G56" s="144">
        <v>1</v>
      </c>
      <c r="H56" s="66" t="s">
        <v>17</v>
      </c>
      <c r="I56" s="145"/>
      <c r="J56" s="276">
        <f t="shared" si="7"/>
        <v>0</v>
      </c>
    </row>
    <row r="57" spans="1:10" x14ac:dyDescent="0.25">
      <c r="A57" s="90"/>
      <c r="B57" s="47">
        <v>57</v>
      </c>
      <c r="C57" s="54" t="s">
        <v>58</v>
      </c>
      <c r="D57" s="52"/>
      <c r="E57" s="52"/>
      <c r="F57" s="52"/>
      <c r="G57" s="144">
        <v>1</v>
      </c>
      <c r="H57" s="66" t="s">
        <v>17</v>
      </c>
      <c r="I57" s="145"/>
      <c r="J57" s="276">
        <f t="shared" si="7"/>
        <v>0</v>
      </c>
    </row>
    <row r="58" spans="1:10" x14ac:dyDescent="0.25">
      <c r="A58" s="90"/>
      <c r="B58" s="47">
        <v>58</v>
      </c>
      <c r="C58" s="67" t="s">
        <v>59</v>
      </c>
      <c r="D58" s="52"/>
      <c r="E58" s="52"/>
      <c r="F58" s="52"/>
      <c r="G58" s="144">
        <v>1</v>
      </c>
      <c r="H58" s="66" t="s">
        <v>17</v>
      </c>
      <c r="I58" s="145"/>
      <c r="J58" s="276">
        <f t="shared" si="7"/>
        <v>0</v>
      </c>
    </row>
    <row r="59" spans="1:10" x14ac:dyDescent="0.25">
      <c r="A59" s="90"/>
      <c r="B59" s="47">
        <v>59</v>
      </c>
      <c r="C59" s="67" t="s">
        <v>60</v>
      </c>
      <c r="D59" s="52"/>
      <c r="E59" s="52"/>
      <c r="F59" s="52"/>
      <c r="G59" s="144">
        <v>1</v>
      </c>
      <c r="H59" s="66" t="s">
        <v>17</v>
      </c>
      <c r="I59" s="145"/>
      <c r="J59" s="276">
        <f t="shared" si="7"/>
        <v>0</v>
      </c>
    </row>
    <row r="60" spans="1:10" x14ac:dyDescent="0.25">
      <c r="A60" s="90"/>
      <c r="B60" s="47">
        <v>61</v>
      </c>
      <c r="C60" s="51" t="s">
        <v>61</v>
      </c>
      <c r="D60" s="52"/>
      <c r="E60" s="52"/>
      <c r="F60" s="52"/>
      <c r="G60" s="144">
        <v>1</v>
      </c>
      <c r="H60" s="66" t="s">
        <v>17</v>
      </c>
      <c r="I60" s="145"/>
      <c r="J60" s="276">
        <f t="shared" si="7"/>
        <v>0</v>
      </c>
    </row>
    <row r="61" spans="1:10" x14ac:dyDescent="0.25">
      <c r="A61" s="90"/>
      <c r="B61" s="47">
        <v>62</v>
      </c>
      <c r="C61" s="277" t="s">
        <v>155</v>
      </c>
      <c r="D61" s="52"/>
      <c r="E61" s="52"/>
      <c r="F61" s="52"/>
      <c r="G61" s="144">
        <v>1</v>
      </c>
      <c r="H61" s="66" t="s">
        <v>17</v>
      </c>
      <c r="I61" s="145"/>
      <c r="J61" s="276">
        <f t="shared" si="7"/>
        <v>0</v>
      </c>
    </row>
    <row r="62" spans="1:10" x14ac:dyDescent="0.25">
      <c r="A62" s="97"/>
      <c r="B62" s="76"/>
      <c r="C62" s="152" t="s">
        <v>109</v>
      </c>
      <c r="D62" s="153" t="s">
        <v>28</v>
      </c>
      <c r="E62" s="154"/>
      <c r="F62" s="155"/>
      <c r="G62" s="215"/>
      <c r="H62" s="76"/>
      <c r="I62" s="216"/>
      <c r="J62" s="159">
        <f>SUM(J50:J61)</f>
        <v>0</v>
      </c>
    </row>
    <row r="63" spans="1:10" x14ac:dyDescent="0.25">
      <c r="A63" s="388"/>
      <c r="B63" s="365"/>
      <c r="C63" s="384"/>
      <c r="D63" s="385"/>
      <c r="E63" s="386"/>
      <c r="F63" s="397"/>
      <c r="G63" s="110"/>
      <c r="H63" s="387"/>
      <c r="I63" s="95"/>
      <c r="J63" s="111"/>
    </row>
    <row r="64" spans="1:10" x14ac:dyDescent="0.25">
      <c r="A64" s="388"/>
      <c r="B64" s="365"/>
      <c r="C64" s="366"/>
      <c r="D64" s="366"/>
      <c r="E64" s="366"/>
      <c r="F64" s="366"/>
      <c r="G64" s="398"/>
      <c r="H64" s="365"/>
      <c r="I64" s="95"/>
      <c r="J64" s="170"/>
    </row>
    <row r="65" spans="1:10" x14ac:dyDescent="0.25">
      <c r="A65" s="84"/>
      <c r="B65" s="85"/>
      <c r="C65" s="371" t="s">
        <v>63</v>
      </c>
      <c r="D65" s="371"/>
      <c r="E65" s="371"/>
      <c r="F65" s="371"/>
      <c r="G65" s="112"/>
      <c r="H65" s="85"/>
      <c r="I65" s="86"/>
      <c r="J65" s="113">
        <f>J28+J38+J43+J48+J62</f>
        <v>58000</v>
      </c>
    </row>
    <row r="66" spans="1:10" x14ac:dyDescent="0.25">
      <c r="A66" s="388"/>
      <c r="B66" s="365"/>
      <c r="C66" s="366"/>
      <c r="D66" s="366"/>
      <c r="E66" s="366"/>
      <c r="F66" s="366"/>
      <c r="G66" s="367"/>
      <c r="H66" s="365"/>
      <c r="I66" s="368"/>
      <c r="J66" s="389"/>
    </row>
    <row r="67" spans="1:10" x14ac:dyDescent="0.25">
      <c r="A67" s="388"/>
      <c r="B67" s="379" t="s">
        <v>90</v>
      </c>
      <c r="D67" s="366"/>
      <c r="E67" s="366"/>
      <c r="F67" s="366"/>
      <c r="G67" s="367"/>
      <c r="H67" s="365"/>
      <c r="I67" s="368"/>
      <c r="J67" s="389"/>
    </row>
    <row r="68" spans="1:10" x14ac:dyDescent="0.25">
      <c r="A68" s="388"/>
      <c r="B68" s="365"/>
      <c r="C68" s="366"/>
      <c r="D68" s="366"/>
      <c r="E68" s="366"/>
      <c r="F68" s="366"/>
      <c r="G68" s="367"/>
      <c r="H68" s="365"/>
      <c r="I68" s="368"/>
      <c r="J68" s="389"/>
    </row>
    <row r="69" spans="1:10" x14ac:dyDescent="0.25">
      <c r="A69" s="388"/>
      <c r="B69" s="365"/>
      <c r="C69" s="366"/>
      <c r="D69" s="366"/>
      <c r="E69" s="366"/>
      <c r="F69" s="366"/>
      <c r="G69" s="367"/>
      <c r="H69" s="365"/>
      <c r="I69" s="368"/>
      <c r="J69" s="391"/>
    </row>
    <row r="70" spans="1:10" x14ac:dyDescent="0.25">
      <c r="A70" s="114"/>
      <c r="B70" s="365"/>
      <c r="C70" s="366"/>
      <c r="D70" s="366"/>
      <c r="E70" s="366"/>
      <c r="F70" s="366"/>
      <c r="G70" s="367"/>
      <c r="H70" s="365"/>
      <c r="I70" s="368"/>
      <c r="J70" s="391"/>
    </row>
    <row r="71" spans="1:10" x14ac:dyDescent="0.25">
      <c r="A71" s="388"/>
      <c r="B71" s="365"/>
      <c r="C71" s="366"/>
      <c r="D71" s="366"/>
      <c r="E71" s="366"/>
      <c r="F71" s="366"/>
      <c r="G71" s="367"/>
      <c r="H71" s="365"/>
      <c r="I71" s="368"/>
      <c r="J71" s="391"/>
    </row>
    <row r="72" spans="1:10" x14ac:dyDescent="0.25">
      <c r="A72" s="388"/>
      <c r="B72" s="365"/>
      <c r="C72" s="366"/>
      <c r="D72" s="366"/>
      <c r="E72" s="366"/>
      <c r="F72" s="366"/>
      <c r="G72" s="115"/>
      <c r="H72" s="116"/>
      <c r="I72" s="394"/>
      <c r="J72" s="394"/>
    </row>
    <row r="73" spans="1:10" x14ac:dyDescent="0.25">
      <c r="A73" s="388"/>
      <c r="B73" s="381"/>
      <c r="C73" s="390"/>
      <c r="D73" s="366"/>
      <c r="E73" s="366"/>
      <c r="F73" s="366"/>
      <c r="G73" s="391"/>
      <c r="H73" s="391"/>
      <c r="I73" s="391"/>
      <c r="J73" s="391"/>
    </row>
    <row r="74" spans="1:10" x14ac:dyDescent="0.25">
      <c r="A74" s="388"/>
      <c r="B74" s="381"/>
      <c r="C74" s="390"/>
      <c r="D74" s="366"/>
      <c r="E74" s="366"/>
      <c r="F74" s="366"/>
      <c r="G74" s="391"/>
      <c r="H74" s="391"/>
      <c r="I74" s="391"/>
      <c r="J74" s="391"/>
    </row>
    <row r="75" spans="1:10" x14ac:dyDescent="0.25">
      <c r="A75" s="97"/>
      <c r="B75" s="381"/>
      <c r="C75" s="390"/>
      <c r="D75" s="366"/>
      <c r="E75" s="366"/>
      <c r="F75" s="366"/>
      <c r="G75" s="391"/>
      <c r="H75" s="391"/>
      <c r="I75" s="391"/>
      <c r="J75" s="391"/>
    </row>
    <row r="76" spans="1:10" x14ac:dyDescent="0.25">
      <c r="A76" s="97"/>
      <c r="B76" s="381"/>
      <c r="C76" s="392"/>
      <c r="D76" s="366"/>
      <c r="E76" s="366"/>
      <c r="F76" s="366"/>
      <c r="G76" s="391"/>
      <c r="H76" s="391"/>
      <c r="I76" s="391"/>
      <c r="J76" s="391"/>
    </row>
    <row r="77" spans="1:10" x14ac:dyDescent="0.25">
      <c r="A77" s="97"/>
      <c r="B77" s="381"/>
      <c r="C77" s="392"/>
      <c r="D77" s="366"/>
      <c r="E77" s="366"/>
      <c r="F77" s="366"/>
      <c r="G77" s="391"/>
      <c r="H77" s="391"/>
      <c r="I77" s="391"/>
      <c r="J77" s="391"/>
    </row>
    <row r="78" spans="1:10" x14ac:dyDescent="0.25">
      <c r="A78" s="388"/>
      <c r="B78" s="381"/>
      <c r="C78" s="392"/>
      <c r="D78" s="366"/>
      <c r="E78" s="366"/>
      <c r="F78" s="366"/>
      <c r="G78" s="364"/>
      <c r="H78" s="393"/>
      <c r="I78" s="394"/>
      <c r="J78" s="394"/>
    </row>
    <row r="79" spans="1:10" x14ac:dyDescent="0.25">
      <c r="A79" s="388"/>
      <c r="B79" s="365"/>
      <c r="C79" s="366"/>
      <c r="D79" s="366"/>
      <c r="E79" s="366"/>
      <c r="F79" s="366"/>
      <c r="G79" s="367"/>
      <c r="H79" s="365"/>
      <c r="I79" s="368"/>
      <c r="J79" s="391"/>
    </row>
    <row r="80" spans="1:10" x14ac:dyDescent="0.25">
      <c r="A80" s="388"/>
      <c r="B80" s="365"/>
      <c r="C80" s="366"/>
      <c r="D80" s="366"/>
      <c r="E80" s="366"/>
      <c r="F80" s="366"/>
      <c r="G80" s="364"/>
      <c r="H80" s="395"/>
      <c r="I80" s="396"/>
      <c r="J80" s="394"/>
    </row>
    <row r="81" spans="1:10" x14ac:dyDescent="0.25">
      <c r="A81" s="388"/>
      <c r="B81" s="365"/>
      <c r="C81" s="366"/>
      <c r="D81" s="366"/>
      <c r="E81" s="366"/>
      <c r="F81" s="366"/>
      <c r="G81" s="367"/>
      <c r="H81" s="388"/>
      <c r="I81" s="368"/>
      <c r="J81" s="391"/>
    </row>
    <row r="82" spans="1:10" x14ac:dyDescent="0.25">
      <c r="A82" s="388"/>
      <c r="B82" s="365"/>
      <c r="C82" s="366"/>
      <c r="D82" s="366"/>
      <c r="E82" s="366"/>
      <c r="F82" s="366"/>
      <c r="G82" s="364"/>
      <c r="H82" s="395"/>
      <c r="I82" s="396"/>
      <c r="J82" s="394"/>
    </row>
    <row r="83" spans="1:10" x14ac:dyDescent="0.25">
      <c r="A83" s="388"/>
      <c r="B83" s="365"/>
      <c r="C83" s="366"/>
      <c r="D83" s="366"/>
      <c r="E83" s="366"/>
      <c r="F83" s="366"/>
      <c r="G83" s="364"/>
      <c r="H83" s="395"/>
      <c r="I83" s="396"/>
      <c r="J83" s="164"/>
    </row>
  </sheetData>
  <mergeCells count="5">
    <mergeCell ref="C12:F12"/>
    <mergeCell ref="A2:J2"/>
    <mergeCell ref="A3:J3"/>
    <mergeCell ref="A4:J4"/>
    <mergeCell ref="C11:F11"/>
  </mergeCells>
  <pageMargins left="0.7" right="0.7" top="0.78740157499999996" bottom="0.78740157499999996" header="0.3" footer="0.3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9"/>
  <sheetViews>
    <sheetView view="pageBreakPreview" zoomScale="90" zoomScaleNormal="100" zoomScaleSheetLayoutView="90" workbookViewId="0">
      <selection activeCell="G27" sqref="G27"/>
    </sheetView>
  </sheetViews>
  <sheetFormatPr defaultRowHeight="15" x14ac:dyDescent="0.25"/>
  <cols>
    <col min="1" max="1" width="4.7109375" customWidth="1"/>
    <col min="2" max="2" width="6.140625" customWidth="1"/>
    <col min="3" max="3" width="44.42578125" customWidth="1"/>
    <col min="5" max="5" width="10.140625" customWidth="1"/>
    <col min="6" max="6" width="11.5703125" customWidth="1"/>
    <col min="7" max="7" width="7.85546875" customWidth="1"/>
    <col min="8" max="8" width="9" customWidth="1"/>
    <col min="9" max="9" width="8.85546875" customWidth="1"/>
    <col min="10" max="10" width="12.5703125" customWidth="1"/>
  </cols>
  <sheetData>
    <row r="1" spans="1:11" x14ac:dyDescent="0.25">
      <c r="A1" s="79"/>
      <c r="B1" s="401"/>
      <c r="C1" s="402"/>
      <c r="D1" s="594" t="s">
        <v>0</v>
      </c>
      <c r="E1" s="594"/>
      <c r="F1" s="402"/>
      <c r="G1" s="403"/>
      <c r="H1" s="80"/>
      <c r="I1" s="404"/>
      <c r="J1" s="81"/>
      <c r="K1" s="165"/>
    </row>
    <row r="2" spans="1:11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  <c r="K2" s="165"/>
    </row>
    <row r="3" spans="1:11" ht="15.75" x14ac:dyDescent="0.25">
      <c r="A3" s="593" t="s">
        <v>2</v>
      </c>
      <c r="B3" s="593"/>
      <c r="C3" s="593"/>
      <c r="D3" s="593"/>
      <c r="E3" s="593"/>
      <c r="F3" s="593"/>
      <c r="G3" s="593"/>
      <c r="H3" s="593"/>
      <c r="I3" s="593"/>
      <c r="J3" s="593"/>
      <c r="K3" s="165"/>
    </row>
    <row r="4" spans="1:11" ht="15.75" x14ac:dyDescent="0.25">
      <c r="A4" s="593" t="s">
        <v>130</v>
      </c>
      <c r="B4" s="593"/>
      <c r="C4" s="593"/>
      <c r="D4" s="593"/>
      <c r="E4" s="593"/>
      <c r="F4" s="593"/>
      <c r="G4" s="593"/>
      <c r="H4" s="593"/>
      <c r="I4" s="593"/>
      <c r="J4" s="593"/>
      <c r="K4" s="165"/>
    </row>
    <row r="5" spans="1:11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  <c r="K5" s="165"/>
    </row>
    <row r="6" spans="1:11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  <c r="K6" s="165"/>
    </row>
    <row r="7" spans="1:11" x14ac:dyDescent="0.25">
      <c r="A7" s="419"/>
      <c r="B7" s="401"/>
      <c r="C7" s="402"/>
      <c r="D7" s="402"/>
      <c r="E7" s="402"/>
      <c r="F7" s="402"/>
      <c r="G7" s="87"/>
      <c r="H7" s="401"/>
      <c r="I7" s="404"/>
      <c r="J7" s="82"/>
      <c r="K7" s="165"/>
    </row>
    <row r="8" spans="1:11" ht="15.75" x14ac:dyDescent="0.25">
      <c r="A8" s="595" t="s">
        <v>131</v>
      </c>
      <c r="B8" s="595"/>
      <c r="C8" s="595"/>
      <c r="D8" s="595"/>
      <c r="E8" s="595"/>
      <c r="F8" s="595"/>
      <c r="G8" s="91"/>
      <c r="H8" s="415"/>
      <c r="I8" s="89"/>
      <c r="J8" s="213"/>
      <c r="K8" s="165"/>
    </row>
    <row r="9" spans="1:11" x14ac:dyDescent="0.25">
      <c r="A9" s="84" t="s">
        <v>10</v>
      </c>
      <c r="B9" s="405"/>
      <c r="C9" s="406" t="s">
        <v>11</v>
      </c>
      <c r="D9" s="407"/>
      <c r="E9" s="402"/>
      <c r="F9" s="402"/>
      <c r="G9" s="88"/>
      <c r="H9" s="408"/>
      <c r="I9" s="404"/>
      <c r="J9" s="89"/>
      <c r="K9" s="165"/>
    </row>
    <row r="10" spans="1:11" x14ac:dyDescent="0.25">
      <c r="A10" s="90"/>
      <c r="B10" s="409"/>
      <c r="C10" s="410" t="s">
        <v>12</v>
      </c>
      <c r="D10" s="411"/>
      <c r="E10" s="412"/>
      <c r="F10" s="413"/>
      <c r="G10" s="91"/>
      <c r="H10" s="414"/>
      <c r="I10" s="89"/>
      <c r="J10" s="89"/>
      <c r="K10" s="165"/>
    </row>
    <row r="11" spans="1:11" x14ac:dyDescent="0.25">
      <c r="A11" s="92"/>
      <c r="B11" s="39">
        <v>1</v>
      </c>
      <c r="C11" s="40" t="s">
        <v>185</v>
      </c>
      <c r="D11" s="41"/>
      <c r="E11" s="41"/>
      <c r="F11" s="41"/>
      <c r="G11" s="131">
        <v>62</v>
      </c>
      <c r="H11" s="319" t="s">
        <v>13</v>
      </c>
      <c r="I11" s="320"/>
      <c r="J11" s="276">
        <f>G11*I11</f>
        <v>0</v>
      </c>
      <c r="K11" s="165"/>
    </row>
    <row r="12" spans="1:11" ht="15" customHeight="1" x14ac:dyDescent="0.25">
      <c r="A12" s="92"/>
      <c r="B12" s="173">
        <v>2</v>
      </c>
      <c r="C12" s="588" t="s">
        <v>150</v>
      </c>
      <c r="D12" s="588"/>
      <c r="E12" s="588"/>
      <c r="F12" s="588"/>
      <c r="G12" s="174">
        <v>60</v>
      </c>
      <c r="H12" s="321" t="s">
        <v>13</v>
      </c>
      <c r="I12" s="322"/>
      <c r="J12" s="276">
        <f t="shared" ref="J12:J13" si="0">G12*I12</f>
        <v>0</v>
      </c>
      <c r="K12" s="165"/>
    </row>
    <row r="13" spans="1:11" x14ac:dyDescent="0.25">
      <c r="A13" s="92"/>
      <c r="B13" s="173">
        <v>3</v>
      </c>
      <c r="C13" s="588" t="s">
        <v>126</v>
      </c>
      <c r="D13" s="588"/>
      <c r="E13" s="588"/>
      <c r="F13" s="588"/>
      <c r="G13" s="174">
        <v>30</v>
      </c>
      <c r="H13" s="321" t="s">
        <v>24</v>
      </c>
      <c r="I13" s="322"/>
      <c r="J13" s="276">
        <f t="shared" si="0"/>
        <v>0</v>
      </c>
      <c r="K13" s="165"/>
    </row>
    <row r="14" spans="1:11" x14ac:dyDescent="0.25">
      <c r="A14" s="411"/>
      <c r="B14" s="47"/>
      <c r="C14" s="196" t="s">
        <v>14</v>
      </c>
      <c r="D14" s="197"/>
      <c r="E14" s="198"/>
      <c r="F14" s="197"/>
      <c r="G14" s="144"/>
      <c r="H14" s="47"/>
      <c r="I14" s="151"/>
      <c r="J14" s="150"/>
      <c r="K14" s="165"/>
    </row>
    <row r="15" spans="1:11" x14ac:dyDescent="0.25">
      <c r="A15" s="411"/>
      <c r="B15" s="47">
        <v>4</v>
      </c>
      <c r="C15" s="51" t="s">
        <v>15</v>
      </c>
      <c r="D15" s="52"/>
      <c r="E15" s="52"/>
      <c r="F15" s="52"/>
      <c r="G15" s="144">
        <v>10</v>
      </c>
      <c r="H15" s="323" t="s">
        <v>16</v>
      </c>
      <c r="I15" s="328"/>
      <c r="J15" s="276">
        <f t="shared" ref="J15:J16" si="1">G15*I15</f>
        <v>0</v>
      </c>
      <c r="K15" s="165"/>
    </row>
    <row r="16" spans="1:11" x14ac:dyDescent="0.25">
      <c r="A16" s="411"/>
      <c r="B16" s="47">
        <v>5</v>
      </c>
      <c r="C16" s="51" t="s">
        <v>65</v>
      </c>
      <c r="D16" s="52"/>
      <c r="E16" s="52"/>
      <c r="F16" s="52"/>
      <c r="G16" s="144">
        <v>6</v>
      </c>
      <c r="H16" s="323" t="s">
        <v>16</v>
      </c>
      <c r="I16" s="328"/>
      <c r="J16" s="276">
        <f t="shared" si="1"/>
        <v>0</v>
      </c>
      <c r="K16" s="165"/>
    </row>
    <row r="17" spans="1:11" x14ac:dyDescent="0.25">
      <c r="A17" s="411"/>
      <c r="B17" s="47">
        <v>6</v>
      </c>
      <c r="C17" s="48" t="s">
        <v>91</v>
      </c>
      <c r="D17" s="49"/>
      <c r="E17" s="49"/>
      <c r="F17" s="49"/>
      <c r="G17" s="141">
        <v>1</v>
      </c>
      <c r="H17" s="50" t="s">
        <v>17</v>
      </c>
      <c r="I17" s="142">
        <v>32000</v>
      </c>
      <c r="J17" s="143">
        <v>32000</v>
      </c>
      <c r="K17" s="165"/>
    </row>
    <row r="18" spans="1:11" x14ac:dyDescent="0.25">
      <c r="A18" s="411"/>
      <c r="B18" s="47">
        <v>8</v>
      </c>
      <c r="C18" s="51" t="s">
        <v>98</v>
      </c>
      <c r="D18" s="52"/>
      <c r="E18" s="52"/>
      <c r="F18" s="52"/>
      <c r="G18" s="144">
        <v>122</v>
      </c>
      <c r="H18" s="323" t="s">
        <v>18</v>
      </c>
      <c r="I18" s="328"/>
      <c r="J18" s="276">
        <f t="shared" ref="J18:J20" si="2">G18*I18</f>
        <v>0</v>
      </c>
      <c r="K18" s="165"/>
    </row>
    <row r="19" spans="1:11" x14ac:dyDescent="0.25">
      <c r="A19" s="411"/>
      <c r="B19" s="47">
        <v>9</v>
      </c>
      <c r="C19" s="51" t="s">
        <v>19</v>
      </c>
      <c r="D19" s="52"/>
      <c r="E19" s="52"/>
      <c r="F19" s="52"/>
      <c r="G19" s="144">
        <v>122</v>
      </c>
      <c r="H19" s="323" t="s">
        <v>18</v>
      </c>
      <c r="I19" s="328"/>
      <c r="J19" s="276">
        <f t="shared" si="2"/>
        <v>0</v>
      </c>
      <c r="K19" s="165"/>
    </row>
    <row r="20" spans="1:11" x14ac:dyDescent="0.25">
      <c r="A20" s="411"/>
      <c r="B20" s="47">
        <v>10</v>
      </c>
      <c r="C20" s="51" t="s">
        <v>20</v>
      </c>
      <c r="D20" s="52"/>
      <c r="E20" s="52"/>
      <c r="F20" s="52"/>
      <c r="G20" s="574">
        <v>1</v>
      </c>
      <c r="H20" s="66" t="s">
        <v>17</v>
      </c>
      <c r="I20" s="329"/>
      <c r="J20" s="276">
        <f t="shared" si="2"/>
        <v>0</v>
      </c>
      <c r="K20" s="165"/>
    </row>
    <row r="21" spans="1:11" x14ac:dyDescent="0.25">
      <c r="A21" s="411"/>
      <c r="B21" s="47">
        <v>11</v>
      </c>
      <c r="C21" s="55" t="s">
        <v>21</v>
      </c>
      <c r="D21" s="56"/>
      <c r="E21" s="56"/>
      <c r="F21" s="56"/>
      <c r="G21" s="141">
        <v>1</v>
      </c>
      <c r="H21" s="50" t="s">
        <v>17</v>
      </c>
      <c r="I21" s="142">
        <v>45000</v>
      </c>
      <c r="J21" s="143">
        <v>45000</v>
      </c>
      <c r="K21" s="165"/>
    </row>
    <row r="22" spans="1:11" x14ac:dyDescent="0.25">
      <c r="A22" s="411"/>
      <c r="B22" s="166"/>
      <c r="C22" s="183" t="s">
        <v>22</v>
      </c>
      <c r="D22" s="120"/>
      <c r="E22" s="120"/>
      <c r="F22" s="120"/>
      <c r="G22" s="184"/>
      <c r="H22" s="76"/>
      <c r="I22" s="195"/>
      <c r="J22" s="149"/>
      <c r="K22" s="165"/>
    </row>
    <row r="23" spans="1:11" x14ac:dyDescent="0.25">
      <c r="A23" s="411"/>
      <c r="B23" s="43">
        <v>12</v>
      </c>
      <c r="C23" s="57" t="s">
        <v>166</v>
      </c>
      <c r="D23" s="58"/>
      <c r="E23" s="58"/>
      <c r="F23" s="59"/>
      <c r="G23" s="138">
        <v>30</v>
      </c>
      <c r="H23" s="455" t="s">
        <v>24</v>
      </c>
      <c r="I23" s="327"/>
      <c r="J23" s="276">
        <f t="shared" ref="J23:J26" si="3">G23*I23</f>
        <v>0</v>
      </c>
      <c r="K23" s="165"/>
    </row>
    <row r="24" spans="1:11" x14ac:dyDescent="0.25">
      <c r="A24" s="411"/>
      <c r="B24" s="47">
        <v>13</v>
      </c>
      <c r="C24" s="74" t="s">
        <v>68</v>
      </c>
      <c r="D24" s="61"/>
      <c r="E24" s="61"/>
      <c r="F24" s="62"/>
      <c r="G24" s="148">
        <v>12</v>
      </c>
      <c r="H24" s="63" t="s">
        <v>24</v>
      </c>
      <c r="I24" s="330"/>
      <c r="J24" s="276">
        <f t="shared" si="3"/>
        <v>0</v>
      </c>
      <c r="K24" s="165"/>
    </row>
    <row r="25" spans="1:11" x14ac:dyDescent="0.25">
      <c r="A25" s="411"/>
      <c r="B25" s="47">
        <v>14</v>
      </c>
      <c r="C25" s="54" t="s">
        <v>171</v>
      </c>
      <c r="D25" s="201"/>
      <c r="E25" s="201"/>
      <c r="F25" s="202"/>
      <c r="G25" s="144">
        <v>6</v>
      </c>
      <c r="H25" s="66" t="s">
        <v>24</v>
      </c>
      <c r="I25" s="328"/>
      <c r="J25" s="276">
        <f t="shared" si="3"/>
        <v>0</v>
      </c>
      <c r="K25" s="165"/>
    </row>
    <row r="26" spans="1:11" x14ac:dyDescent="0.25">
      <c r="A26" s="411"/>
      <c r="B26" s="47">
        <v>15</v>
      </c>
      <c r="C26" s="60" t="s">
        <v>26</v>
      </c>
      <c r="D26" s="61"/>
      <c r="E26" s="61"/>
      <c r="F26" s="62"/>
      <c r="G26" s="150">
        <v>1</v>
      </c>
      <c r="H26" s="63" t="s">
        <v>17</v>
      </c>
      <c r="I26" s="330"/>
      <c r="J26" s="276">
        <f t="shared" si="3"/>
        <v>0</v>
      </c>
      <c r="K26" s="165"/>
    </row>
    <row r="27" spans="1:11" x14ac:dyDescent="0.25">
      <c r="A27" s="97"/>
      <c r="B27" s="431"/>
      <c r="C27" s="432" t="s">
        <v>27</v>
      </c>
      <c r="D27" s="433" t="s">
        <v>28</v>
      </c>
      <c r="E27" s="434"/>
      <c r="F27" s="466"/>
      <c r="G27" s="467"/>
      <c r="H27" s="468"/>
      <c r="I27" s="469"/>
      <c r="J27" s="470">
        <f>SUM(J11:J26)</f>
        <v>77000</v>
      </c>
      <c r="K27" s="165"/>
    </row>
    <row r="28" spans="1:11" x14ac:dyDescent="0.25">
      <c r="A28" s="103" t="s">
        <v>29</v>
      </c>
      <c r="B28" s="166"/>
      <c r="C28" s="119" t="s">
        <v>30</v>
      </c>
      <c r="D28" s="120"/>
      <c r="E28" s="120"/>
      <c r="F28" s="120"/>
      <c r="G28" s="184"/>
      <c r="H28" s="76"/>
      <c r="I28" s="195"/>
      <c r="J28" s="149"/>
      <c r="K28" s="165"/>
    </row>
    <row r="29" spans="1:11" x14ac:dyDescent="0.25">
      <c r="A29" s="104"/>
      <c r="B29" s="455">
        <v>16</v>
      </c>
      <c r="C29" s="64" t="s">
        <v>93</v>
      </c>
      <c r="D29" s="65"/>
      <c r="E29" s="65"/>
      <c r="F29" s="65"/>
      <c r="G29" s="138">
        <v>42</v>
      </c>
      <c r="H29" s="455" t="s">
        <v>32</v>
      </c>
      <c r="I29" s="327"/>
      <c r="J29" s="276">
        <f t="shared" ref="J29:J36" si="4">G29*I29</f>
        <v>0</v>
      </c>
      <c r="K29" s="165"/>
    </row>
    <row r="30" spans="1:11" x14ac:dyDescent="0.25">
      <c r="A30" s="104"/>
      <c r="B30" s="66">
        <v>17</v>
      </c>
      <c r="C30" s="67" t="s">
        <v>167</v>
      </c>
      <c r="D30" s="68"/>
      <c r="E30" s="68"/>
      <c r="F30" s="68"/>
      <c r="G30" s="144">
        <v>6</v>
      </c>
      <c r="H30" s="66" t="s">
        <v>32</v>
      </c>
      <c r="I30" s="328"/>
      <c r="J30" s="276">
        <f t="shared" si="4"/>
        <v>0</v>
      </c>
      <c r="K30" s="165"/>
    </row>
    <row r="31" spans="1:11" x14ac:dyDescent="0.25">
      <c r="A31" s="104"/>
      <c r="B31" s="66">
        <v>18</v>
      </c>
      <c r="C31" s="67" t="s">
        <v>100</v>
      </c>
      <c r="D31" s="68"/>
      <c r="E31" s="68"/>
      <c r="F31" s="68"/>
      <c r="G31" s="144">
        <v>3</v>
      </c>
      <c r="H31" s="66" t="s">
        <v>32</v>
      </c>
      <c r="I31" s="328"/>
      <c r="J31" s="276">
        <f t="shared" si="4"/>
        <v>0</v>
      </c>
      <c r="K31" s="165"/>
    </row>
    <row r="32" spans="1:11" x14ac:dyDescent="0.25">
      <c r="A32" s="104"/>
      <c r="B32" s="66">
        <v>19</v>
      </c>
      <c r="C32" s="67" t="s">
        <v>101</v>
      </c>
      <c r="D32" s="68"/>
      <c r="E32" s="68"/>
      <c r="F32" s="68"/>
      <c r="G32" s="144">
        <v>3</v>
      </c>
      <c r="H32" s="66" t="s">
        <v>32</v>
      </c>
      <c r="I32" s="328"/>
      <c r="J32" s="276">
        <f t="shared" si="4"/>
        <v>0</v>
      </c>
      <c r="K32" s="165"/>
    </row>
    <row r="33" spans="1:11" x14ac:dyDescent="0.25">
      <c r="A33" s="104"/>
      <c r="B33" s="66">
        <v>20</v>
      </c>
      <c r="C33" s="67" t="s">
        <v>132</v>
      </c>
      <c r="D33" s="68"/>
      <c r="E33" s="68"/>
      <c r="F33" s="68"/>
      <c r="G33" s="144">
        <v>3</v>
      </c>
      <c r="H33" s="66" t="s">
        <v>32</v>
      </c>
      <c r="I33" s="328"/>
      <c r="J33" s="276">
        <f t="shared" si="4"/>
        <v>0</v>
      </c>
      <c r="K33" s="165"/>
    </row>
    <row r="34" spans="1:11" x14ac:dyDescent="0.25">
      <c r="A34" s="104"/>
      <c r="B34" s="66">
        <v>21</v>
      </c>
      <c r="C34" s="67" t="s">
        <v>72</v>
      </c>
      <c r="D34" s="68"/>
      <c r="E34" s="68"/>
      <c r="F34" s="68"/>
      <c r="G34" s="144">
        <v>12</v>
      </c>
      <c r="H34" s="66" t="s">
        <v>32</v>
      </c>
      <c r="I34" s="328"/>
      <c r="J34" s="276">
        <f t="shared" si="4"/>
        <v>0</v>
      </c>
      <c r="K34" s="165"/>
    </row>
    <row r="35" spans="1:11" x14ac:dyDescent="0.25">
      <c r="A35" s="104"/>
      <c r="B35" s="66">
        <v>22</v>
      </c>
      <c r="C35" s="67" t="s">
        <v>74</v>
      </c>
      <c r="D35" s="68"/>
      <c r="E35" s="68"/>
      <c r="F35" s="68"/>
      <c r="G35" s="144">
        <v>2</v>
      </c>
      <c r="H35" s="66" t="s">
        <v>32</v>
      </c>
      <c r="I35" s="328"/>
      <c r="J35" s="276">
        <f t="shared" si="4"/>
        <v>0</v>
      </c>
      <c r="K35" s="165"/>
    </row>
    <row r="36" spans="1:11" x14ac:dyDescent="0.25">
      <c r="A36" s="104"/>
      <c r="B36" s="66">
        <v>23</v>
      </c>
      <c r="C36" s="67" t="s">
        <v>34</v>
      </c>
      <c r="D36" s="68"/>
      <c r="E36" s="68"/>
      <c r="F36" s="68"/>
      <c r="G36" s="151">
        <v>1</v>
      </c>
      <c r="H36" s="63" t="s">
        <v>17</v>
      </c>
      <c r="I36" s="328"/>
      <c r="J36" s="276">
        <f t="shared" si="4"/>
        <v>0</v>
      </c>
      <c r="K36" s="165"/>
    </row>
    <row r="37" spans="1:11" x14ac:dyDescent="0.25">
      <c r="A37" s="419"/>
      <c r="B37" s="76"/>
      <c r="C37" s="152" t="s">
        <v>48</v>
      </c>
      <c r="D37" s="153" t="s">
        <v>28</v>
      </c>
      <c r="E37" s="154"/>
      <c r="F37" s="155"/>
      <c r="G37" s="156"/>
      <c r="H37" s="280"/>
      <c r="I37" s="158"/>
      <c r="J37" s="159">
        <f>SUM(J29:J36)</f>
        <v>0</v>
      </c>
      <c r="K37" s="165"/>
    </row>
    <row r="38" spans="1:11" x14ac:dyDescent="0.25">
      <c r="A38" s="103" t="s">
        <v>37</v>
      </c>
      <c r="B38" s="417"/>
      <c r="C38" s="418" t="s">
        <v>38</v>
      </c>
      <c r="D38" s="407"/>
      <c r="E38" s="407"/>
      <c r="F38" s="407"/>
      <c r="G38" s="94"/>
      <c r="H38" s="401"/>
      <c r="I38" s="95"/>
      <c r="J38" s="93"/>
      <c r="K38" s="165"/>
    </row>
    <row r="39" spans="1:11" x14ac:dyDescent="0.25">
      <c r="A39" s="90"/>
      <c r="B39" s="69">
        <v>24</v>
      </c>
      <c r="C39" s="70" t="s">
        <v>133</v>
      </c>
      <c r="D39" s="71"/>
      <c r="E39" s="71"/>
      <c r="F39" s="71"/>
      <c r="G39" s="160">
        <v>40</v>
      </c>
      <c r="H39" s="69" t="s">
        <v>24</v>
      </c>
      <c r="I39" s="331"/>
      <c r="J39" s="276">
        <f t="shared" ref="J39:J41" si="5">G39*I39</f>
        <v>0</v>
      </c>
      <c r="K39" s="165"/>
    </row>
    <row r="40" spans="1:11" x14ac:dyDescent="0.25">
      <c r="A40" s="90"/>
      <c r="B40" s="73">
        <v>25</v>
      </c>
      <c r="C40" s="74" t="s">
        <v>134</v>
      </c>
      <c r="D40" s="75"/>
      <c r="E40" s="75"/>
      <c r="F40" s="75"/>
      <c r="G40" s="148">
        <v>40</v>
      </c>
      <c r="H40" s="73" t="s">
        <v>24</v>
      </c>
      <c r="I40" s="330"/>
      <c r="J40" s="276">
        <f t="shared" si="5"/>
        <v>0</v>
      </c>
      <c r="K40" s="165"/>
    </row>
    <row r="41" spans="1:11" x14ac:dyDescent="0.25">
      <c r="A41" s="90"/>
      <c r="B41" s="73">
        <v>26</v>
      </c>
      <c r="C41" s="60" t="s">
        <v>41</v>
      </c>
      <c r="D41" s="75"/>
      <c r="E41" s="75"/>
      <c r="F41" s="75"/>
      <c r="G41" s="571">
        <v>1</v>
      </c>
      <c r="H41" s="63" t="s">
        <v>17</v>
      </c>
      <c r="I41" s="332"/>
      <c r="J41" s="276">
        <f t="shared" si="5"/>
        <v>0</v>
      </c>
      <c r="K41" s="165"/>
    </row>
    <row r="42" spans="1:11" x14ac:dyDescent="0.25">
      <c r="A42" s="97"/>
      <c r="B42" s="76"/>
      <c r="C42" s="152" t="s">
        <v>62</v>
      </c>
      <c r="D42" s="153" t="s">
        <v>28</v>
      </c>
      <c r="E42" s="154"/>
      <c r="F42" s="155"/>
      <c r="G42" s="156"/>
      <c r="H42" s="280"/>
      <c r="I42" s="158"/>
      <c r="J42" s="159">
        <f>SUM(J39:J41)</f>
        <v>0</v>
      </c>
      <c r="K42" s="165"/>
    </row>
    <row r="43" spans="1:11" x14ac:dyDescent="0.25">
      <c r="A43" s="103" t="s">
        <v>43</v>
      </c>
      <c r="B43" s="416"/>
      <c r="C43" s="418" t="s">
        <v>50</v>
      </c>
      <c r="D43" s="407"/>
      <c r="E43" s="407"/>
      <c r="F43" s="407"/>
      <c r="G43" s="91"/>
      <c r="H43" s="401"/>
      <c r="I43" s="429"/>
      <c r="J43" s="106"/>
      <c r="K43" s="165"/>
    </row>
    <row r="44" spans="1:11" x14ac:dyDescent="0.25">
      <c r="A44" s="90"/>
      <c r="B44" s="43">
        <v>27</v>
      </c>
      <c r="C44" s="162" t="s">
        <v>51</v>
      </c>
      <c r="D44" s="45"/>
      <c r="E44" s="45"/>
      <c r="F44" s="45"/>
      <c r="G44" s="138">
        <v>1</v>
      </c>
      <c r="H44" s="455" t="s">
        <v>17</v>
      </c>
      <c r="I44" s="139"/>
      <c r="J44" s="276">
        <f t="shared" ref="J44:J57" si="6">G44*I44</f>
        <v>0</v>
      </c>
      <c r="K44" s="165"/>
    </row>
    <row r="45" spans="1:11" x14ac:dyDescent="0.25">
      <c r="A45" s="90"/>
      <c r="B45" s="47">
        <v>28</v>
      </c>
      <c r="C45" s="67" t="s">
        <v>165</v>
      </c>
      <c r="D45" s="52"/>
      <c r="E45" s="52"/>
      <c r="F45" s="52"/>
      <c r="G45" s="144">
        <v>1</v>
      </c>
      <c r="H45" s="66" t="s">
        <v>17</v>
      </c>
      <c r="I45" s="145"/>
      <c r="J45" s="276">
        <f t="shared" si="6"/>
        <v>0</v>
      </c>
      <c r="K45" s="165"/>
    </row>
    <row r="46" spans="1:11" x14ac:dyDescent="0.25">
      <c r="A46" s="90"/>
      <c r="B46" s="47">
        <v>29</v>
      </c>
      <c r="C46" s="67" t="s">
        <v>53</v>
      </c>
      <c r="D46" s="52"/>
      <c r="E46" s="52"/>
      <c r="F46" s="52"/>
      <c r="G46" s="144">
        <v>1</v>
      </c>
      <c r="H46" s="66" t="s">
        <v>17</v>
      </c>
      <c r="I46" s="145"/>
      <c r="J46" s="276">
        <f t="shared" si="6"/>
        <v>0</v>
      </c>
      <c r="K46" s="165"/>
    </row>
    <row r="47" spans="1:11" x14ac:dyDescent="0.25">
      <c r="A47" s="90"/>
      <c r="B47" s="47">
        <v>30</v>
      </c>
      <c r="C47" s="60" t="s">
        <v>54</v>
      </c>
      <c r="D47" s="75"/>
      <c r="E47" s="75"/>
      <c r="F47" s="75"/>
      <c r="G47" s="148">
        <v>1</v>
      </c>
      <c r="H47" s="63" t="s">
        <v>17</v>
      </c>
      <c r="I47" s="145"/>
      <c r="J47" s="276">
        <f t="shared" si="6"/>
        <v>0</v>
      </c>
      <c r="K47" s="165"/>
    </row>
    <row r="48" spans="1:11" x14ac:dyDescent="0.25">
      <c r="A48" s="90"/>
      <c r="B48" s="47">
        <v>31</v>
      </c>
      <c r="C48" s="60" t="s">
        <v>175</v>
      </c>
      <c r="D48" s="63"/>
      <c r="E48" s="75"/>
      <c r="F48" s="75"/>
      <c r="G48" s="148">
        <v>1</v>
      </c>
      <c r="H48" s="63" t="s">
        <v>17</v>
      </c>
      <c r="I48" s="145"/>
      <c r="J48" s="276">
        <f t="shared" si="6"/>
        <v>0</v>
      </c>
      <c r="K48" s="165"/>
    </row>
    <row r="49" spans="1:11" x14ac:dyDescent="0.25">
      <c r="A49" s="90"/>
      <c r="B49" s="47">
        <v>32</v>
      </c>
      <c r="C49" s="74" t="s">
        <v>55</v>
      </c>
      <c r="D49" s="75"/>
      <c r="E49" s="75"/>
      <c r="F49" s="75"/>
      <c r="G49" s="148">
        <v>1</v>
      </c>
      <c r="H49" s="63" t="s">
        <v>17</v>
      </c>
      <c r="I49" s="145"/>
      <c r="J49" s="276">
        <f t="shared" si="6"/>
        <v>0</v>
      </c>
      <c r="K49" s="165"/>
    </row>
    <row r="50" spans="1:11" x14ac:dyDescent="0.25">
      <c r="A50" s="90"/>
      <c r="B50" s="47">
        <v>33</v>
      </c>
      <c r="C50" s="54" t="s">
        <v>57</v>
      </c>
      <c r="D50" s="52"/>
      <c r="E50" s="52"/>
      <c r="F50" s="52"/>
      <c r="G50" s="144">
        <v>1</v>
      </c>
      <c r="H50" s="66" t="s">
        <v>17</v>
      </c>
      <c r="I50" s="145"/>
      <c r="J50" s="276">
        <f t="shared" si="6"/>
        <v>0</v>
      </c>
      <c r="K50" s="165"/>
    </row>
    <row r="51" spans="1:11" x14ac:dyDescent="0.25">
      <c r="A51" s="90"/>
      <c r="B51" s="47">
        <v>34</v>
      </c>
      <c r="C51" s="51" t="s">
        <v>108</v>
      </c>
      <c r="D51" s="52"/>
      <c r="E51" s="52"/>
      <c r="F51" s="52"/>
      <c r="G51" s="144">
        <v>1</v>
      </c>
      <c r="H51" s="47" t="s">
        <v>17</v>
      </c>
      <c r="I51" s="145"/>
      <c r="J51" s="276">
        <f t="shared" si="6"/>
        <v>0</v>
      </c>
      <c r="K51" s="165"/>
    </row>
    <row r="52" spans="1:11" x14ac:dyDescent="0.25">
      <c r="A52" s="90"/>
      <c r="B52" s="47">
        <v>35</v>
      </c>
      <c r="C52" s="54" t="s">
        <v>58</v>
      </c>
      <c r="D52" s="52"/>
      <c r="E52" s="52"/>
      <c r="F52" s="52"/>
      <c r="G52" s="144">
        <v>1</v>
      </c>
      <c r="H52" s="66" t="s">
        <v>17</v>
      </c>
      <c r="I52" s="145"/>
      <c r="J52" s="276">
        <f t="shared" si="6"/>
        <v>0</v>
      </c>
      <c r="K52" s="165"/>
    </row>
    <row r="53" spans="1:11" x14ac:dyDescent="0.25">
      <c r="A53" s="90"/>
      <c r="B53" s="47">
        <v>36</v>
      </c>
      <c r="C53" s="67" t="s">
        <v>59</v>
      </c>
      <c r="D53" s="52"/>
      <c r="E53" s="52"/>
      <c r="F53" s="52"/>
      <c r="G53" s="144">
        <v>1</v>
      </c>
      <c r="H53" s="66" t="s">
        <v>17</v>
      </c>
      <c r="I53" s="145"/>
      <c r="J53" s="276">
        <f t="shared" si="6"/>
        <v>0</v>
      </c>
      <c r="K53" s="165"/>
    </row>
    <row r="54" spans="1:11" x14ac:dyDescent="0.25">
      <c r="A54" s="90"/>
      <c r="B54" s="47">
        <v>37</v>
      </c>
      <c r="C54" s="67" t="s">
        <v>60</v>
      </c>
      <c r="D54" s="52"/>
      <c r="E54" s="52"/>
      <c r="F54" s="52"/>
      <c r="G54" s="144">
        <v>1</v>
      </c>
      <c r="H54" s="66" t="s">
        <v>17</v>
      </c>
      <c r="I54" s="145"/>
      <c r="J54" s="276">
        <f t="shared" si="6"/>
        <v>0</v>
      </c>
      <c r="K54" s="165"/>
    </row>
    <row r="55" spans="1:11" x14ac:dyDescent="0.25">
      <c r="A55" s="90"/>
      <c r="B55" s="47">
        <v>38</v>
      </c>
      <c r="C55" s="67" t="s">
        <v>135</v>
      </c>
      <c r="D55" s="52"/>
      <c r="E55" s="52"/>
      <c r="F55" s="52"/>
      <c r="G55" s="144">
        <v>4</v>
      </c>
      <c r="H55" s="47" t="s">
        <v>24</v>
      </c>
      <c r="I55" s="145"/>
      <c r="J55" s="276">
        <f t="shared" si="6"/>
        <v>0</v>
      </c>
      <c r="K55" s="165"/>
    </row>
    <row r="56" spans="1:11" x14ac:dyDescent="0.25">
      <c r="A56" s="90"/>
      <c r="B56" s="47">
        <v>40</v>
      </c>
      <c r="C56" s="51" t="s">
        <v>61</v>
      </c>
      <c r="D56" s="52"/>
      <c r="E56" s="52"/>
      <c r="F56" s="52"/>
      <c r="G56" s="144">
        <v>1</v>
      </c>
      <c r="H56" s="66" t="s">
        <v>17</v>
      </c>
      <c r="I56" s="145"/>
      <c r="J56" s="276">
        <f t="shared" si="6"/>
        <v>0</v>
      </c>
      <c r="K56" s="165"/>
    </row>
    <row r="57" spans="1:11" x14ac:dyDescent="0.25">
      <c r="A57" s="90"/>
      <c r="B57" s="47">
        <v>41</v>
      </c>
      <c r="C57" s="277" t="s">
        <v>155</v>
      </c>
      <c r="D57" s="52"/>
      <c r="E57" s="52"/>
      <c r="F57" s="52"/>
      <c r="G57" s="144">
        <v>1</v>
      </c>
      <c r="H57" s="66" t="s">
        <v>56</v>
      </c>
      <c r="I57" s="145"/>
      <c r="J57" s="276">
        <f t="shared" si="6"/>
        <v>0</v>
      </c>
      <c r="K57" s="165"/>
    </row>
    <row r="58" spans="1:11" x14ac:dyDescent="0.25">
      <c r="A58" s="97"/>
      <c r="B58" s="76"/>
      <c r="C58" s="152" t="s">
        <v>109</v>
      </c>
      <c r="D58" s="153" t="s">
        <v>28</v>
      </c>
      <c r="E58" s="154"/>
      <c r="F58" s="155"/>
      <c r="G58" s="215"/>
      <c r="H58" s="76"/>
      <c r="I58" s="216"/>
      <c r="J58" s="159">
        <f>SUM(J44:J57)</f>
        <v>0</v>
      </c>
      <c r="K58" s="165"/>
    </row>
    <row r="59" spans="1:11" x14ac:dyDescent="0.25">
      <c r="A59" s="419"/>
      <c r="B59" s="401"/>
      <c r="C59" s="402"/>
      <c r="D59" s="402"/>
      <c r="E59" s="402"/>
      <c r="F59" s="402"/>
      <c r="G59" s="428"/>
      <c r="H59" s="401"/>
      <c r="I59" s="95"/>
      <c r="J59" s="170"/>
      <c r="K59" s="165"/>
    </row>
    <row r="60" spans="1:11" x14ac:dyDescent="0.25">
      <c r="A60" s="84"/>
      <c r="B60" s="85"/>
      <c r="C60" s="407" t="s">
        <v>63</v>
      </c>
      <c r="D60" s="407"/>
      <c r="E60" s="407"/>
      <c r="F60" s="407"/>
      <c r="G60" s="112"/>
      <c r="H60" s="85"/>
      <c r="I60" s="86"/>
      <c r="J60" s="113">
        <f>J27+J37+J42+J58</f>
        <v>77000</v>
      </c>
      <c r="K60" s="165"/>
    </row>
    <row r="61" spans="1:11" x14ac:dyDescent="0.25">
      <c r="A61" s="419"/>
      <c r="B61" s="401"/>
      <c r="C61" s="402"/>
      <c r="D61" s="402"/>
      <c r="E61" s="402"/>
      <c r="F61" s="402"/>
      <c r="G61" s="403"/>
      <c r="H61" s="401"/>
      <c r="I61" s="404"/>
      <c r="J61" s="420"/>
      <c r="K61" s="165"/>
    </row>
    <row r="62" spans="1:11" x14ac:dyDescent="0.25">
      <c r="A62" s="419"/>
      <c r="B62" s="451" t="s">
        <v>90</v>
      </c>
      <c r="D62" s="402"/>
      <c r="E62" s="402"/>
      <c r="F62" s="402"/>
      <c r="G62" s="403"/>
      <c r="H62" s="401"/>
      <c r="I62" s="404"/>
      <c r="J62" s="420"/>
      <c r="K62" s="165"/>
    </row>
    <row r="63" spans="1:11" x14ac:dyDescent="0.25">
      <c r="A63" s="419"/>
      <c r="B63" s="401"/>
      <c r="C63" s="402"/>
      <c r="D63" s="402"/>
      <c r="E63" s="402"/>
      <c r="F63" s="402"/>
      <c r="G63" s="403"/>
      <c r="H63" s="401"/>
      <c r="I63" s="404"/>
      <c r="J63" s="420"/>
      <c r="K63" s="165"/>
    </row>
    <row r="64" spans="1:11" x14ac:dyDescent="0.25">
      <c r="A64" s="419"/>
      <c r="B64" s="401"/>
      <c r="C64" s="402"/>
      <c r="D64" s="402"/>
      <c r="E64" s="402"/>
      <c r="F64" s="402"/>
      <c r="G64" s="403"/>
      <c r="H64" s="401"/>
      <c r="I64" s="404"/>
      <c r="J64" s="422"/>
      <c r="K64" s="165"/>
    </row>
    <row r="65" spans="1:11" x14ac:dyDescent="0.25">
      <c r="A65" s="114"/>
      <c r="B65" s="401"/>
      <c r="C65" s="402"/>
      <c r="D65" s="402"/>
      <c r="E65" s="402"/>
      <c r="F65" s="402"/>
      <c r="G65" s="403"/>
      <c r="H65" s="401"/>
      <c r="I65" s="404"/>
      <c r="J65" s="422"/>
      <c r="K65" s="165"/>
    </row>
    <row r="66" spans="1:11" x14ac:dyDescent="0.25">
      <c r="A66" s="419"/>
      <c r="B66" s="401"/>
      <c r="C66" s="402"/>
      <c r="D66" s="402"/>
      <c r="E66" s="402"/>
      <c r="F66" s="402"/>
      <c r="G66" s="403"/>
      <c r="H66" s="401"/>
      <c r="I66" s="404"/>
      <c r="J66" s="422"/>
      <c r="K66" s="165"/>
    </row>
    <row r="67" spans="1:11" x14ac:dyDescent="0.25">
      <c r="A67" s="419"/>
      <c r="B67" s="401"/>
      <c r="C67" s="402"/>
      <c r="D67" s="402"/>
      <c r="E67" s="402"/>
      <c r="F67" s="402"/>
      <c r="G67" s="115"/>
      <c r="H67" s="116"/>
      <c r="I67" s="425"/>
      <c r="J67" s="425"/>
      <c r="K67" s="165"/>
    </row>
    <row r="68" spans="1:11" x14ac:dyDescent="0.25">
      <c r="A68" s="419"/>
      <c r="B68" s="417"/>
      <c r="C68" s="421"/>
      <c r="D68" s="402"/>
      <c r="E68" s="402"/>
      <c r="F68" s="402"/>
      <c r="G68" s="422"/>
      <c r="H68" s="422"/>
      <c r="I68" s="422"/>
      <c r="J68" s="422"/>
      <c r="K68" s="165"/>
    </row>
    <row r="69" spans="1:11" x14ac:dyDescent="0.25">
      <c r="A69" s="419"/>
      <c r="B69" s="417"/>
      <c r="C69" s="421"/>
      <c r="D69" s="402"/>
      <c r="E69" s="402"/>
      <c r="F69" s="402"/>
      <c r="G69" s="422"/>
      <c r="H69" s="422"/>
      <c r="I69" s="422"/>
      <c r="J69" s="422"/>
      <c r="K69" s="165"/>
    </row>
    <row r="70" spans="1:11" x14ac:dyDescent="0.25">
      <c r="A70" s="97"/>
      <c r="B70" s="417"/>
      <c r="C70" s="421"/>
      <c r="D70" s="402"/>
      <c r="E70" s="402"/>
      <c r="F70" s="402"/>
      <c r="G70" s="422"/>
      <c r="H70" s="422"/>
      <c r="I70" s="422"/>
      <c r="J70" s="422"/>
      <c r="K70" s="165"/>
    </row>
    <row r="71" spans="1:11" x14ac:dyDescent="0.25">
      <c r="A71" s="97"/>
      <c r="B71" s="417"/>
      <c r="C71" s="423"/>
      <c r="D71" s="402"/>
      <c r="E71" s="402"/>
      <c r="F71" s="402"/>
      <c r="G71" s="422"/>
      <c r="H71" s="422"/>
      <c r="I71" s="422"/>
      <c r="J71" s="422"/>
      <c r="K71" s="165"/>
    </row>
    <row r="72" spans="1:11" x14ac:dyDescent="0.25">
      <c r="A72" s="419"/>
      <c r="B72" s="417"/>
      <c r="C72" s="423"/>
      <c r="D72" s="402"/>
      <c r="E72" s="402"/>
      <c r="F72" s="402"/>
      <c r="G72" s="400"/>
      <c r="H72" s="424"/>
      <c r="I72" s="425"/>
      <c r="J72" s="425"/>
      <c r="K72" s="165"/>
    </row>
    <row r="73" spans="1:11" x14ac:dyDescent="0.25">
      <c r="A73" s="419"/>
      <c r="B73" s="401"/>
      <c r="C73" s="402"/>
      <c r="D73" s="402"/>
      <c r="E73" s="402"/>
      <c r="F73" s="402"/>
      <c r="G73" s="403"/>
      <c r="H73" s="401"/>
      <c r="I73" s="404"/>
      <c r="J73" s="422"/>
      <c r="K73" s="165"/>
    </row>
    <row r="74" spans="1:11" x14ac:dyDescent="0.25">
      <c r="A74" s="419"/>
      <c r="B74" s="401"/>
      <c r="C74" s="402"/>
      <c r="D74" s="402"/>
      <c r="E74" s="402"/>
      <c r="F74" s="402"/>
      <c r="G74" s="400"/>
      <c r="H74" s="426"/>
      <c r="I74" s="427"/>
      <c r="J74" s="425"/>
      <c r="K74" s="165"/>
    </row>
    <row r="75" spans="1:11" x14ac:dyDescent="0.25">
      <c r="A75" s="419"/>
      <c r="B75" s="401"/>
      <c r="C75" s="402"/>
      <c r="D75" s="402"/>
      <c r="E75" s="402"/>
      <c r="F75" s="402"/>
      <c r="G75" s="403"/>
      <c r="H75" s="419"/>
      <c r="I75" s="404"/>
      <c r="J75" s="422"/>
      <c r="K75" s="165"/>
    </row>
    <row r="76" spans="1:11" x14ac:dyDescent="0.25">
      <c r="A76" s="419"/>
      <c r="B76" s="401"/>
      <c r="C76" s="402"/>
      <c r="D76" s="402"/>
      <c r="E76" s="402"/>
      <c r="F76" s="402"/>
      <c r="G76" s="400"/>
      <c r="H76" s="426"/>
      <c r="I76" s="427"/>
      <c r="J76" s="425"/>
      <c r="K76" s="165"/>
    </row>
    <row r="77" spans="1:11" x14ac:dyDescent="0.25">
      <c r="A77" s="419"/>
      <c r="B77" s="401"/>
      <c r="C77" s="402"/>
      <c r="D77" s="402"/>
      <c r="E77" s="402"/>
      <c r="F77" s="402"/>
      <c r="G77" s="400"/>
      <c r="H77" s="426"/>
      <c r="I77" s="427"/>
      <c r="J77" s="164"/>
      <c r="K77" s="165"/>
    </row>
    <row r="78" spans="1:11" x14ac:dyDescent="0.25">
      <c r="A78" s="419"/>
      <c r="B78" s="401"/>
      <c r="C78" s="402"/>
      <c r="D78" s="402"/>
      <c r="E78" s="402"/>
      <c r="F78" s="402"/>
      <c r="G78" s="403"/>
      <c r="H78" s="401"/>
      <c r="I78" s="171"/>
      <c r="J78" s="172"/>
      <c r="K78" s="165"/>
    </row>
    <row r="79" spans="1:11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</row>
  </sheetData>
  <mergeCells count="7">
    <mergeCell ref="C12:F12"/>
    <mergeCell ref="C13:F13"/>
    <mergeCell ref="D1:E1"/>
    <mergeCell ref="A2:J2"/>
    <mergeCell ref="A3:J3"/>
    <mergeCell ref="A4:J4"/>
    <mergeCell ref="A8:F8"/>
  </mergeCells>
  <pageMargins left="0.7" right="0.7" top="0.78740157499999996" bottom="0.78740157499999996" header="0.3" footer="0.3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82"/>
  <sheetViews>
    <sheetView view="pageBreakPreview" topLeftCell="A7" zoomScale="90" zoomScaleNormal="100" zoomScaleSheetLayoutView="90" workbookViewId="0">
      <selection activeCell="I15" sqref="I11:I15"/>
    </sheetView>
  </sheetViews>
  <sheetFormatPr defaultRowHeight="15" x14ac:dyDescent="0.25"/>
  <cols>
    <col min="1" max="1" width="5" customWidth="1"/>
    <col min="2" max="2" width="5.5703125" customWidth="1"/>
    <col min="3" max="3" width="47.140625" customWidth="1"/>
    <col min="5" max="5" width="10.28515625" customWidth="1"/>
    <col min="8" max="8" width="8.28515625" customWidth="1"/>
    <col min="10" max="10" width="12.7109375" customWidth="1"/>
  </cols>
  <sheetData>
    <row r="1" spans="1:11" x14ac:dyDescent="0.25">
      <c r="A1" s="79"/>
      <c r="B1" s="436"/>
      <c r="C1" s="437"/>
      <c r="D1" s="578" t="s">
        <v>0</v>
      </c>
      <c r="E1" s="578"/>
      <c r="F1" s="437"/>
      <c r="G1" s="438"/>
      <c r="H1" s="80"/>
      <c r="I1" s="439"/>
      <c r="J1" s="81"/>
      <c r="K1" s="165"/>
    </row>
    <row r="2" spans="1:11" x14ac:dyDescent="0.25">
      <c r="A2" s="579" t="s">
        <v>1</v>
      </c>
      <c r="B2" s="579"/>
      <c r="C2" s="579"/>
      <c r="D2" s="579"/>
      <c r="E2" s="579"/>
      <c r="F2" s="579"/>
      <c r="G2" s="579"/>
      <c r="H2" s="579"/>
      <c r="I2" s="579"/>
      <c r="J2" s="579"/>
      <c r="K2" s="165"/>
    </row>
    <row r="3" spans="1:11" ht="15.75" x14ac:dyDescent="0.25">
      <c r="A3" s="593" t="s">
        <v>2</v>
      </c>
      <c r="B3" s="593"/>
      <c r="C3" s="593"/>
      <c r="D3" s="593"/>
      <c r="E3" s="593"/>
      <c r="F3" s="593"/>
      <c r="G3" s="593"/>
      <c r="H3" s="593"/>
      <c r="I3" s="593"/>
      <c r="J3" s="593"/>
      <c r="K3" s="165"/>
    </row>
    <row r="4" spans="1:11" ht="15.75" x14ac:dyDescent="0.25">
      <c r="A4" s="593" t="s">
        <v>188</v>
      </c>
      <c r="B4" s="593"/>
      <c r="C4" s="593"/>
      <c r="D4" s="593"/>
      <c r="E4" s="593"/>
      <c r="F4" s="593"/>
      <c r="G4" s="593"/>
      <c r="H4" s="593"/>
      <c r="I4" s="593"/>
      <c r="J4" s="593"/>
      <c r="K4" s="165"/>
    </row>
    <row r="5" spans="1:11" x14ac:dyDescent="0.25">
      <c r="A5" s="117" t="s">
        <v>3</v>
      </c>
      <c r="B5" s="118"/>
      <c r="C5" s="119" t="s">
        <v>4</v>
      </c>
      <c r="D5" s="120"/>
      <c r="E5" s="120"/>
      <c r="F5" s="120"/>
      <c r="G5" s="121" t="s">
        <v>5</v>
      </c>
      <c r="H5" s="77"/>
      <c r="I5" s="122" t="s">
        <v>6</v>
      </c>
      <c r="J5" s="123" t="s">
        <v>7</v>
      </c>
      <c r="K5" s="165"/>
    </row>
    <row r="6" spans="1:11" x14ac:dyDescent="0.25">
      <c r="A6" s="124"/>
      <c r="B6" s="125"/>
      <c r="C6" s="126"/>
      <c r="D6" s="126"/>
      <c r="E6" s="126"/>
      <c r="F6" s="126"/>
      <c r="G6" s="127" t="s">
        <v>8</v>
      </c>
      <c r="H6" s="128" t="s">
        <v>6</v>
      </c>
      <c r="I6" s="129" t="s">
        <v>7</v>
      </c>
      <c r="J6" s="130" t="s">
        <v>9</v>
      </c>
      <c r="K6" s="165"/>
    </row>
    <row r="7" spans="1:11" x14ac:dyDescent="0.25">
      <c r="A7" s="456"/>
      <c r="B7" s="436"/>
      <c r="C7" s="437"/>
      <c r="D7" s="437"/>
      <c r="E7" s="437"/>
      <c r="F7" s="437"/>
      <c r="G7" s="87"/>
      <c r="H7" s="436"/>
      <c r="I7" s="439"/>
      <c r="J7" s="82"/>
      <c r="K7" s="165"/>
    </row>
    <row r="8" spans="1:11" ht="15.75" x14ac:dyDescent="0.25">
      <c r="A8" s="595" t="s">
        <v>136</v>
      </c>
      <c r="B8" s="595"/>
      <c r="C8" s="595"/>
      <c r="D8" s="595"/>
      <c r="E8" s="595"/>
      <c r="F8" s="595"/>
      <c r="G8" s="91"/>
      <c r="H8" s="450"/>
      <c r="I8" s="89"/>
      <c r="J8" s="213"/>
      <c r="K8" s="165"/>
    </row>
    <row r="9" spans="1:11" x14ac:dyDescent="0.25">
      <c r="A9" s="84" t="s">
        <v>10</v>
      </c>
      <c r="B9" s="440"/>
      <c r="C9" s="441" t="s">
        <v>11</v>
      </c>
      <c r="D9" s="442"/>
      <c r="E9" s="437"/>
      <c r="F9" s="437"/>
      <c r="G9" s="88"/>
      <c r="H9" s="443"/>
      <c r="I9" s="439"/>
      <c r="J9" s="89"/>
      <c r="K9" s="165"/>
    </row>
    <row r="10" spans="1:11" x14ac:dyDescent="0.25">
      <c r="A10" s="90"/>
      <c r="B10" s="444"/>
      <c r="C10" s="445" t="s">
        <v>12</v>
      </c>
      <c r="D10" s="446"/>
      <c r="E10" s="447"/>
      <c r="F10" s="448"/>
      <c r="G10" s="91"/>
      <c r="H10" s="449"/>
      <c r="I10" s="89"/>
      <c r="J10" s="89"/>
      <c r="K10" s="165"/>
    </row>
    <row r="11" spans="1:11" x14ac:dyDescent="0.25">
      <c r="A11" s="92"/>
      <c r="B11" s="39">
        <v>1</v>
      </c>
      <c r="C11" s="40" t="s">
        <v>185</v>
      </c>
      <c r="D11" s="41"/>
      <c r="E11" s="41"/>
      <c r="F11" s="41"/>
      <c r="G11" s="131">
        <v>300</v>
      </c>
      <c r="H11" s="319" t="s">
        <v>13</v>
      </c>
      <c r="I11" s="132"/>
      <c r="J11" s="276">
        <f>G11*I11</f>
        <v>0</v>
      </c>
      <c r="K11" s="165"/>
    </row>
    <row r="12" spans="1:11" ht="15" customHeight="1" x14ac:dyDescent="0.25">
      <c r="A12" s="92"/>
      <c r="B12" s="173">
        <v>2</v>
      </c>
      <c r="C12" s="588" t="s">
        <v>150</v>
      </c>
      <c r="D12" s="588"/>
      <c r="E12" s="588"/>
      <c r="F12" s="588"/>
      <c r="G12" s="174">
        <v>100</v>
      </c>
      <c r="H12" s="321" t="s">
        <v>13</v>
      </c>
      <c r="I12" s="362"/>
      <c r="J12" s="276">
        <f>G12*I12</f>
        <v>0</v>
      </c>
      <c r="K12" s="165"/>
    </row>
    <row r="13" spans="1:11" x14ac:dyDescent="0.25">
      <c r="A13" s="446"/>
      <c r="B13" s="181"/>
      <c r="C13" s="183" t="s">
        <v>14</v>
      </c>
      <c r="D13" s="324"/>
      <c r="E13" s="325"/>
      <c r="F13" s="324"/>
      <c r="G13" s="133"/>
      <c r="H13" s="181"/>
      <c r="I13" s="163"/>
      <c r="J13" s="149"/>
      <c r="K13" s="165"/>
    </row>
    <row r="14" spans="1:11" x14ac:dyDescent="0.25">
      <c r="A14" s="446"/>
      <c r="B14" s="43">
        <v>3</v>
      </c>
      <c r="C14" s="44" t="s">
        <v>15</v>
      </c>
      <c r="D14" s="45"/>
      <c r="E14" s="45"/>
      <c r="F14" s="45"/>
      <c r="G14" s="138">
        <v>40</v>
      </c>
      <c r="H14" s="326" t="s">
        <v>16</v>
      </c>
      <c r="I14" s="139"/>
      <c r="J14" s="276">
        <f t="shared" ref="J14:J15" si="0">G14*I14</f>
        <v>0</v>
      </c>
      <c r="K14" s="165"/>
    </row>
    <row r="15" spans="1:11" x14ac:dyDescent="0.25">
      <c r="A15" s="446"/>
      <c r="B15" s="47">
        <v>4</v>
      </c>
      <c r="C15" s="51" t="s">
        <v>65</v>
      </c>
      <c r="D15" s="52"/>
      <c r="E15" s="52"/>
      <c r="F15" s="52"/>
      <c r="G15" s="144">
        <v>32</v>
      </c>
      <c r="H15" s="323" t="s">
        <v>16</v>
      </c>
      <c r="I15" s="145"/>
      <c r="J15" s="276">
        <f t="shared" si="0"/>
        <v>0</v>
      </c>
      <c r="K15" s="165"/>
    </row>
    <row r="16" spans="1:11" x14ac:dyDescent="0.25">
      <c r="A16" s="446"/>
      <c r="B16" s="47">
        <v>5</v>
      </c>
      <c r="C16" s="199" t="s">
        <v>91</v>
      </c>
      <c r="D16" s="49"/>
      <c r="E16" s="49"/>
      <c r="F16" s="49"/>
      <c r="G16" s="141">
        <v>1</v>
      </c>
      <c r="H16" s="50" t="s">
        <v>17</v>
      </c>
      <c r="I16" s="142">
        <v>80000</v>
      </c>
      <c r="J16" s="143">
        <v>80000</v>
      </c>
      <c r="K16" s="165"/>
    </row>
    <row r="17" spans="1:11" x14ac:dyDescent="0.25">
      <c r="A17" s="446"/>
      <c r="B17" s="47">
        <v>7</v>
      </c>
      <c r="C17" s="51" t="s">
        <v>98</v>
      </c>
      <c r="D17" s="52"/>
      <c r="E17" s="52"/>
      <c r="F17" s="52"/>
      <c r="G17" s="144">
        <v>400</v>
      </c>
      <c r="H17" s="323" t="s">
        <v>18</v>
      </c>
      <c r="I17" s="145"/>
      <c r="J17" s="276">
        <f t="shared" ref="J17:J19" si="1">G17*I17</f>
        <v>0</v>
      </c>
      <c r="K17" s="165"/>
    </row>
    <row r="18" spans="1:11" x14ac:dyDescent="0.25">
      <c r="A18" s="446"/>
      <c r="B18" s="47">
        <v>8</v>
      </c>
      <c r="C18" s="51" t="s">
        <v>19</v>
      </c>
      <c r="D18" s="52"/>
      <c r="E18" s="52"/>
      <c r="F18" s="52"/>
      <c r="G18" s="144">
        <v>400</v>
      </c>
      <c r="H18" s="323" t="s">
        <v>18</v>
      </c>
      <c r="I18" s="145"/>
      <c r="J18" s="276">
        <f t="shared" si="1"/>
        <v>0</v>
      </c>
      <c r="K18" s="165"/>
    </row>
    <row r="19" spans="1:11" x14ac:dyDescent="0.25">
      <c r="A19" s="446"/>
      <c r="B19" s="47">
        <v>9</v>
      </c>
      <c r="C19" s="51" t="s">
        <v>20</v>
      </c>
      <c r="D19" s="52"/>
      <c r="E19" s="52"/>
      <c r="F19" s="52"/>
      <c r="G19" s="574">
        <v>1</v>
      </c>
      <c r="H19" s="66" t="s">
        <v>17</v>
      </c>
      <c r="I19" s="147"/>
      <c r="J19" s="276">
        <f t="shared" si="1"/>
        <v>0</v>
      </c>
      <c r="K19" s="165"/>
    </row>
    <row r="20" spans="1:11" x14ac:dyDescent="0.25">
      <c r="A20" s="446"/>
      <c r="B20" s="47">
        <v>10</v>
      </c>
      <c r="C20" s="55" t="s">
        <v>89</v>
      </c>
      <c r="D20" s="56"/>
      <c r="E20" s="56"/>
      <c r="F20" s="56"/>
      <c r="G20" s="141">
        <v>1</v>
      </c>
      <c r="H20" s="50" t="s">
        <v>17</v>
      </c>
      <c r="I20" s="142">
        <v>100000</v>
      </c>
      <c r="J20" s="143">
        <v>100000</v>
      </c>
      <c r="K20" s="165"/>
    </row>
    <row r="21" spans="1:11" x14ac:dyDescent="0.25">
      <c r="A21" s="446"/>
      <c r="B21" s="166"/>
      <c r="C21" s="183" t="s">
        <v>22</v>
      </c>
      <c r="D21" s="120"/>
      <c r="E21" s="120"/>
      <c r="F21" s="120"/>
      <c r="G21" s="184"/>
      <c r="H21" s="76"/>
      <c r="I21" s="195"/>
      <c r="J21" s="149"/>
      <c r="K21" s="165"/>
    </row>
    <row r="22" spans="1:11" x14ac:dyDescent="0.25">
      <c r="A22" s="446"/>
      <c r="B22" s="43">
        <v>11</v>
      </c>
      <c r="C22" s="57" t="s">
        <v>23</v>
      </c>
      <c r="D22" s="58"/>
      <c r="E22" s="58"/>
      <c r="F22" s="59"/>
      <c r="G22" s="138">
        <v>20</v>
      </c>
      <c r="H22" s="455" t="s">
        <v>24</v>
      </c>
      <c r="I22" s="139"/>
      <c r="J22" s="276">
        <f t="shared" ref="J22:J25" si="2">G22*I22</f>
        <v>0</v>
      </c>
      <c r="K22" s="165"/>
    </row>
    <row r="23" spans="1:11" x14ac:dyDescent="0.25">
      <c r="A23" s="446"/>
      <c r="B23" s="47">
        <v>12</v>
      </c>
      <c r="C23" s="74" t="s">
        <v>68</v>
      </c>
      <c r="D23" s="61"/>
      <c r="E23" s="61"/>
      <c r="F23" s="62"/>
      <c r="G23" s="148">
        <v>10</v>
      </c>
      <c r="H23" s="63" t="s">
        <v>24</v>
      </c>
      <c r="I23" s="146"/>
      <c r="J23" s="276">
        <f t="shared" si="2"/>
        <v>0</v>
      </c>
      <c r="K23" s="165"/>
    </row>
    <row r="24" spans="1:11" x14ac:dyDescent="0.25">
      <c r="A24" s="446"/>
      <c r="B24" s="47">
        <v>13</v>
      </c>
      <c r="C24" s="54" t="s">
        <v>157</v>
      </c>
      <c r="D24" s="201"/>
      <c r="E24" s="201"/>
      <c r="F24" s="202"/>
      <c r="G24" s="144">
        <v>5</v>
      </c>
      <c r="H24" s="66" t="s">
        <v>24</v>
      </c>
      <c r="I24" s="145"/>
      <c r="J24" s="276">
        <f t="shared" si="2"/>
        <v>0</v>
      </c>
      <c r="K24" s="165"/>
    </row>
    <row r="25" spans="1:11" x14ac:dyDescent="0.25">
      <c r="A25" s="446"/>
      <c r="B25" s="47">
        <v>14</v>
      </c>
      <c r="C25" s="60" t="s">
        <v>26</v>
      </c>
      <c r="D25" s="61"/>
      <c r="E25" s="61"/>
      <c r="F25" s="62"/>
      <c r="G25" s="150">
        <v>1</v>
      </c>
      <c r="H25" s="63" t="s">
        <v>17</v>
      </c>
      <c r="I25" s="146"/>
      <c r="J25" s="276">
        <f t="shared" si="2"/>
        <v>0</v>
      </c>
      <c r="K25" s="165"/>
    </row>
    <row r="26" spans="1:11" x14ac:dyDescent="0.25">
      <c r="A26" s="97"/>
      <c r="B26" s="76"/>
      <c r="C26" s="152" t="s">
        <v>27</v>
      </c>
      <c r="D26" s="153" t="s">
        <v>28</v>
      </c>
      <c r="E26" s="154"/>
      <c r="F26" s="155"/>
      <c r="G26" s="156"/>
      <c r="H26" s="280"/>
      <c r="I26" s="158"/>
      <c r="J26" s="159">
        <f>SUM(J11:J25)</f>
        <v>180000</v>
      </c>
      <c r="K26" s="165"/>
    </row>
    <row r="27" spans="1:11" x14ac:dyDescent="0.25">
      <c r="A27" s="103" t="s">
        <v>29</v>
      </c>
      <c r="B27" s="452"/>
      <c r="C27" s="441" t="s">
        <v>30</v>
      </c>
      <c r="D27" s="442"/>
      <c r="E27" s="442"/>
      <c r="F27" s="442"/>
      <c r="G27" s="94"/>
      <c r="H27" s="436"/>
      <c r="I27" s="95"/>
      <c r="J27" s="93"/>
      <c r="K27" s="165"/>
    </row>
    <row r="28" spans="1:11" x14ac:dyDescent="0.25">
      <c r="A28" s="104"/>
      <c r="B28" s="455">
        <v>15</v>
      </c>
      <c r="C28" s="64" t="s">
        <v>31</v>
      </c>
      <c r="D28" s="65"/>
      <c r="E28" s="65"/>
      <c r="F28" s="65"/>
      <c r="G28" s="138">
        <v>30</v>
      </c>
      <c r="H28" s="455" t="s">
        <v>32</v>
      </c>
      <c r="I28" s="139"/>
      <c r="J28" s="276">
        <f t="shared" ref="J28:J32" si="3">G28*I28</f>
        <v>0</v>
      </c>
      <c r="K28" s="165"/>
    </row>
    <row r="29" spans="1:11" x14ac:dyDescent="0.25">
      <c r="A29" s="104"/>
      <c r="B29" s="66">
        <v>16</v>
      </c>
      <c r="C29" s="67" t="s">
        <v>71</v>
      </c>
      <c r="D29" s="68"/>
      <c r="E29" s="68"/>
      <c r="F29" s="68"/>
      <c r="G29" s="144">
        <v>5</v>
      </c>
      <c r="H29" s="66" t="s">
        <v>32</v>
      </c>
      <c r="I29" s="145"/>
      <c r="J29" s="276">
        <f t="shared" si="3"/>
        <v>0</v>
      </c>
      <c r="K29" s="165"/>
    </row>
    <row r="30" spans="1:11" x14ac:dyDescent="0.25">
      <c r="A30" s="104"/>
      <c r="B30" s="66">
        <v>17</v>
      </c>
      <c r="C30" s="67" t="s">
        <v>72</v>
      </c>
      <c r="D30" s="68"/>
      <c r="E30" s="68"/>
      <c r="F30" s="68"/>
      <c r="G30" s="144">
        <v>10</v>
      </c>
      <c r="H30" s="66" t="s">
        <v>32</v>
      </c>
      <c r="I30" s="145"/>
      <c r="J30" s="276">
        <f t="shared" si="3"/>
        <v>0</v>
      </c>
      <c r="K30" s="165"/>
    </row>
    <row r="31" spans="1:11" x14ac:dyDescent="0.25">
      <c r="A31" s="104"/>
      <c r="B31" s="66">
        <v>18</v>
      </c>
      <c r="C31" s="67" t="s">
        <v>74</v>
      </c>
      <c r="D31" s="68"/>
      <c r="E31" s="68"/>
      <c r="F31" s="68"/>
      <c r="G31" s="144">
        <v>2</v>
      </c>
      <c r="H31" s="66" t="s">
        <v>32</v>
      </c>
      <c r="I31" s="145"/>
      <c r="J31" s="276">
        <f t="shared" si="3"/>
        <v>0</v>
      </c>
      <c r="K31" s="165"/>
    </row>
    <row r="32" spans="1:11" x14ac:dyDescent="0.25">
      <c r="A32" s="104"/>
      <c r="B32" s="66">
        <v>19</v>
      </c>
      <c r="C32" s="67" t="s">
        <v>34</v>
      </c>
      <c r="D32" s="68"/>
      <c r="E32" s="68"/>
      <c r="F32" s="68"/>
      <c r="G32" s="151">
        <v>1</v>
      </c>
      <c r="H32" s="63" t="s">
        <v>17</v>
      </c>
      <c r="I32" s="145"/>
      <c r="J32" s="276">
        <f t="shared" si="3"/>
        <v>0</v>
      </c>
      <c r="K32" s="165"/>
    </row>
    <row r="33" spans="1:11" x14ac:dyDescent="0.25">
      <c r="A33" s="456"/>
      <c r="B33" s="76"/>
      <c r="C33" s="152" t="s">
        <v>36</v>
      </c>
      <c r="D33" s="153" t="s">
        <v>28</v>
      </c>
      <c r="E33" s="154"/>
      <c r="F33" s="155"/>
      <c r="G33" s="156"/>
      <c r="H33" s="280"/>
      <c r="I33" s="158"/>
      <c r="J33" s="159">
        <f>SUM(J28:J32)</f>
        <v>0</v>
      </c>
      <c r="K33" s="165"/>
    </row>
    <row r="34" spans="1:11" x14ac:dyDescent="0.25">
      <c r="A34" s="103" t="s">
        <v>37</v>
      </c>
      <c r="B34" s="453"/>
      <c r="C34" s="454" t="s">
        <v>38</v>
      </c>
      <c r="D34" s="442"/>
      <c r="E34" s="442"/>
      <c r="F34" s="442"/>
      <c r="G34" s="94"/>
      <c r="H34" s="436"/>
      <c r="I34" s="95"/>
      <c r="J34" s="93"/>
      <c r="K34" s="165"/>
    </row>
    <row r="35" spans="1:11" x14ac:dyDescent="0.25">
      <c r="A35" s="90"/>
      <c r="B35" s="69">
        <v>20</v>
      </c>
      <c r="C35" s="70" t="s">
        <v>102</v>
      </c>
      <c r="D35" s="71"/>
      <c r="E35" s="71"/>
      <c r="F35" s="71"/>
      <c r="G35" s="160">
        <v>40</v>
      </c>
      <c r="H35" s="69" t="s">
        <v>24</v>
      </c>
      <c r="I35" s="140"/>
      <c r="J35" s="182">
        <f>G35*I35</f>
        <v>0</v>
      </c>
      <c r="K35" s="165"/>
    </row>
    <row r="36" spans="1:11" x14ac:dyDescent="0.25">
      <c r="A36" s="90"/>
      <c r="B36" s="73">
        <v>21</v>
      </c>
      <c r="C36" s="74" t="s">
        <v>103</v>
      </c>
      <c r="D36" s="75"/>
      <c r="E36" s="75"/>
      <c r="F36" s="75"/>
      <c r="G36" s="148">
        <v>40</v>
      </c>
      <c r="H36" s="73" t="s">
        <v>24</v>
      </c>
      <c r="I36" s="146"/>
      <c r="J36" s="182">
        <f>G36*I36</f>
        <v>0</v>
      </c>
      <c r="K36" s="165"/>
    </row>
    <row r="37" spans="1:11" x14ac:dyDescent="0.25">
      <c r="A37" s="90"/>
      <c r="B37" s="73">
        <v>22</v>
      </c>
      <c r="C37" s="60" t="s">
        <v>41</v>
      </c>
      <c r="D37" s="75"/>
      <c r="E37" s="75"/>
      <c r="F37" s="75"/>
      <c r="G37" s="571">
        <v>1</v>
      </c>
      <c r="H37" s="63" t="s">
        <v>17</v>
      </c>
      <c r="I37" s="161"/>
      <c r="J37" s="182">
        <f>G37*I37</f>
        <v>0</v>
      </c>
      <c r="K37" s="165"/>
    </row>
    <row r="38" spans="1:11" x14ac:dyDescent="0.25">
      <c r="A38" s="97"/>
      <c r="B38" s="76"/>
      <c r="C38" s="152" t="s">
        <v>42</v>
      </c>
      <c r="D38" s="153" t="s">
        <v>28</v>
      </c>
      <c r="E38" s="154"/>
      <c r="F38" s="155"/>
      <c r="G38" s="156"/>
      <c r="H38" s="280"/>
      <c r="I38" s="158"/>
      <c r="J38" s="159">
        <f>SUM(J35:J37)</f>
        <v>0</v>
      </c>
      <c r="K38" s="165"/>
    </row>
    <row r="39" spans="1:11" x14ac:dyDescent="0.25">
      <c r="A39" s="103" t="s">
        <v>43</v>
      </c>
      <c r="B39" s="452"/>
      <c r="C39" s="454" t="s">
        <v>44</v>
      </c>
      <c r="D39" s="442"/>
      <c r="E39" s="442"/>
      <c r="F39" s="442"/>
      <c r="G39" s="94"/>
      <c r="H39" s="436"/>
      <c r="I39" s="95"/>
      <c r="J39" s="93"/>
      <c r="K39" s="165"/>
    </row>
    <row r="40" spans="1:11" x14ac:dyDescent="0.25">
      <c r="A40" s="90"/>
      <c r="B40" s="69">
        <v>23</v>
      </c>
      <c r="C40" s="70" t="s">
        <v>137</v>
      </c>
      <c r="D40" s="71"/>
      <c r="E40" s="71"/>
      <c r="F40" s="71"/>
      <c r="G40" s="160">
        <v>7000</v>
      </c>
      <c r="H40" s="69" t="s">
        <v>18</v>
      </c>
      <c r="I40" s="140"/>
      <c r="J40" s="182">
        <f t="shared" ref="J40:J42" si="4">G40*I40</f>
        <v>0</v>
      </c>
      <c r="K40" s="165"/>
    </row>
    <row r="41" spans="1:11" x14ac:dyDescent="0.25">
      <c r="A41" s="90"/>
      <c r="B41" s="73">
        <v>24</v>
      </c>
      <c r="C41" s="60" t="s">
        <v>46</v>
      </c>
      <c r="D41" s="75"/>
      <c r="E41" s="75"/>
      <c r="F41" s="75"/>
      <c r="G41" s="148">
        <v>1</v>
      </c>
      <c r="H41" s="73" t="s">
        <v>24</v>
      </c>
      <c r="I41" s="146"/>
      <c r="J41" s="182">
        <f t="shared" si="4"/>
        <v>0</v>
      </c>
      <c r="K41" s="165"/>
    </row>
    <row r="42" spans="1:11" x14ac:dyDescent="0.25">
      <c r="A42" s="90"/>
      <c r="B42" s="73">
        <v>25</v>
      </c>
      <c r="C42" s="60" t="s">
        <v>47</v>
      </c>
      <c r="D42" s="75"/>
      <c r="E42" s="75"/>
      <c r="F42" s="75"/>
      <c r="G42" s="571">
        <v>1</v>
      </c>
      <c r="H42" s="63" t="s">
        <v>17</v>
      </c>
      <c r="I42" s="161"/>
      <c r="J42" s="182">
        <f t="shared" si="4"/>
        <v>0</v>
      </c>
      <c r="K42" s="165"/>
    </row>
    <row r="43" spans="1:11" x14ac:dyDescent="0.25">
      <c r="A43" s="97"/>
      <c r="B43" s="431"/>
      <c r="C43" s="432" t="s">
        <v>48</v>
      </c>
      <c r="D43" s="433" t="s">
        <v>28</v>
      </c>
      <c r="E43" s="434"/>
      <c r="F43" s="466"/>
      <c r="G43" s="467"/>
      <c r="H43" s="468"/>
      <c r="I43" s="469"/>
      <c r="J43" s="470">
        <f>SUM(J40:J42)</f>
        <v>0</v>
      </c>
      <c r="K43" s="165"/>
    </row>
    <row r="44" spans="1:11" x14ac:dyDescent="0.25">
      <c r="A44" s="103" t="s">
        <v>49</v>
      </c>
      <c r="B44" s="166"/>
      <c r="C44" s="471" t="s">
        <v>50</v>
      </c>
      <c r="D44" s="120"/>
      <c r="E44" s="120"/>
      <c r="F44" s="120"/>
      <c r="G44" s="133"/>
      <c r="H44" s="76"/>
      <c r="I44" s="216"/>
      <c r="J44" s="472"/>
      <c r="K44" s="165"/>
    </row>
    <row r="45" spans="1:11" x14ac:dyDescent="0.25">
      <c r="A45" s="90"/>
      <c r="B45" s="43">
        <v>26</v>
      </c>
      <c r="C45" s="162" t="s">
        <v>51</v>
      </c>
      <c r="D45" s="45"/>
      <c r="E45" s="45"/>
      <c r="F45" s="45"/>
      <c r="G45" s="138">
        <v>1</v>
      </c>
      <c r="H45" s="455" t="s">
        <v>17</v>
      </c>
      <c r="I45" s="139"/>
      <c r="J45" s="182">
        <f t="shared" ref="J45:J57" si="5">G45*I45</f>
        <v>0</v>
      </c>
      <c r="K45" s="165"/>
    </row>
    <row r="46" spans="1:11" x14ac:dyDescent="0.25">
      <c r="A46" s="90"/>
      <c r="B46" s="47">
        <v>27</v>
      </c>
      <c r="C46" s="67" t="s">
        <v>165</v>
      </c>
      <c r="D46" s="52"/>
      <c r="E46" s="52"/>
      <c r="F46" s="52"/>
      <c r="G46" s="144">
        <v>1</v>
      </c>
      <c r="H46" s="66" t="s">
        <v>17</v>
      </c>
      <c r="I46" s="145"/>
      <c r="J46" s="182">
        <f t="shared" si="5"/>
        <v>0</v>
      </c>
      <c r="K46" s="165"/>
    </row>
    <row r="47" spans="1:11" x14ac:dyDescent="0.25">
      <c r="A47" s="90"/>
      <c r="B47" s="47">
        <v>28</v>
      </c>
      <c r="C47" s="67" t="s">
        <v>53</v>
      </c>
      <c r="D47" s="52"/>
      <c r="E47" s="52"/>
      <c r="F47" s="52"/>
      <c r="G47" s="144">
        <v>1</v>
      </c>
      <c r="H47" s="66" t="s">
        <v>17</v>
      </c>
      <c r="I47" s="145"/>
      <c r="J47" s="182">
        <f t="shared" si="5"/>
        <v>0</v>
      </c>
      <c r="K47" s="165"/>
    </row>
    <row r="48" spans="1:11" x14ac:dyDescent="0.25">
      <c r="A48" s="90"/>
      <c r="B48" s="47">
        <v>29</v>
      </c>
      <c r="C48" s="60" t="s">
        <v>54</v>
      </c>
      <c r="D48" s="75"/>
      <c r="E48" s="75"/>
      <c r="F48" s="75"/>
      <c r="G48" s="148">
        <v>1</v>
      </c>
      <c r="H48" s="63" t="s">
        <v>17</v>
      </c>
      <c r="I48" s="145"/>
      <c r="J48" s="182">
        <f t="shared" si="5"/>
        <v>0</v>
      </c>
      <c r="K48" s="165"/>
    </row>
    <row r="49" spans="1:11" x14ac:dyDescent="0.25">
      <c r="A49" s="90"/>
      <c r="B49" s="47">
        <v>30</v>
      </c>
      <c r="C49" s="60" t="s">
        <v>175</v>
      </c>
      <c r="D49" s="75"/>
      <c r="E49" s="75"/>
      <c r="F49" s="75"/>
      <c r="G49" s="148">
        <v>1</v>
      </c>
      <c r="H49" s="63" t="s">
        <v>17</v>
      </c>
      <c r="I49" s="145"/>
      <c r="J49" s="182">
        <f t="shared" si="5"/>
        <v>0</v>
      </c>
      <c r="K49" s="165"/>
    </row>
    <row r="50" spans="1:11" x14ac:dyDescent="0.25">
      <c r="A50" s="90"/>
      <c r="B50" s="47">
        <v>31</v>
      </c>
      <c r="C50" s="74" t="s">
        <v>55</v>
      </c>
      <c r="D50" s="75"/>
      <c r="E50" s="75"/>
      <c r="F50" s="75"/>
      <c r="G50" s="144">
        <v>1</v>
      </c>
      <c r="H50" s="63" t="s">
        <v>17</v>
      </c>
      <c r="I50" s="145"/>
      <c r="J50" s="182">
        <f t="shared" si="5"/>
        <v>0</v>
      </c>
      <c r="K50" s="165"/>
    </row>
    <row r="51" spans="1:11" x14ac:dyDescent="0.25">
      <c r="A51" s="90"/>
      <c r="B51" s="47">
        <v>32</v>
      </c>
      <c r="C51" s="54" t="s">
        <v>57</v>
      </c>
      <c r="D51" s="52"/>
      <c r="E51" s="52"/>
      <c r="F51" s="52"/>
      <c r="G51" s="144">
        <v>1</v>
      </c>
      <c r="H51" s="66" t="s">
        <v>17</v>
      </c>
      <c r="I51" s="139"/>
      <c r="J51" s="182">
        <f t="shared" si="5"/>
        <v>0</v>
      </c>
      <c r="K51" s="165"/>
    </row>
    <row r="52" spans="1:11" x14ac:dyDescent="0.25">
      <c r="A52" s="90"/>
      <c r="B52" s="47">
        <v>33</v>
      </c>
      <c r="C52" s="54" t="s">
        <v>58</v>
      </c>
      <c r="D52" s="52"/>
      <c r="E52" s="52"/>
      <c r="F52" s="52"/>
      <c r="G52" s="144">
        <v>1</v>
      </c>
      <c r="H52" s="66" t="s">
        <v>17</v>
      </c>
      <c r="I52" s="145"/>
      <c r="J52" s="182">
        <f t="shared" si="5"/>
        <v>0</v>
      </c>
      <c r="K52" s="165"/>
    </row>
    <row r="53" spans="1:11" x14ac:dyDescent="0.25">
      <c r="A53" s="90"/>
      <c r="B53" s="47">
        <v>34</v>
      </c>
      <c r="C53" s="67" t="s">
        <v>59</v>
      </c>
      <c r="D53" s="52"/>
      <c r="E53" s="52"/>
      <c r="F53" s="52"/>
      <c r="G53" s="144">
        <v>1</v>
      </c>
      <c r="H53" s="66" t="s">
        <v>17</v>
      </c>
      <c r="I53" s="145"/>
      <c r="J53" s="182">
        <f t="shared" si="5"/>
        <v>0</v>
      </c>
      <c r="K53" s="165"/>
    </row>
    <row r="54" spans="1:11" x14ac:dyDescent="0.25">
      <c r="A54" s="90"/>
      <c r="B54" s="47">
        <v>35</v>
      </c>
      <c r="C54" s="67" t="s">
        <v>60</v>
      </c>
      <c r="D54" s="52"/>
      <c r="E54" s="52"/>
      <c r="F54" s="52"/>
      <c r="G54" s="144">
        <v>1</v>
      </c>
      <c r="H54" s="66" t="s">
        <v>17</v>
      </c>
      <c r="I54" s="145"/>
      <c r="J54" s="182">
        <f t="shared" si="5"/>
        <v>0</v>
      </c>
      <c r="K54" s="165"/>
    </row>
    <row r="55" spans="1:11" x14ac:dyDescent="0.25">
      <c r="A55" s="90"/>
      <c r="B55" s="47">
        <v>36</v>
      </c>
      <c r="C55" s="67" t="s">
        <v>135</v>
      </c>
      <c r="D55" s="52"/>
      <c r="E55" s="52"/>
      <c r="F55" s="52"/>
      <c r="G55" s="144">
        <v>2</v>
      </c>
      <c r="H55" s="47" t="s">
        <v>24</v>
      </c>
      <c r="I55" s="145"/>
      <c r="J55" s="182">
        <f t="shared" si="5"/>
        <v>0</v>
      </c>
      <c r="K55" s="165"/>
    </row>
    <row r="56" spans="1:11" x14ac:dyDescent="0.25">
      <c r="A56" s="90"/>
      <c r="B56" s="47">
        <v>38</v>
      </c>
      <c r="C56" s="51" t="s">
        <v>61</v>
      </c>
      <c r="D56" s="52"/>
      <c r="E56" s="52"/>
      <c r="F56" s="52"/>
      <c r="G56" s="144">
        <v>1</v>
      </c>
      <c r="H56" s="66" t="s">
        <v>17</v>
      </c>
      <c r="I56" s="145"/>
      <c r="J56" s="182">
        <f t="shared" si="5"/>
        <v>0</v>
      </c>
      <c r="K56" s="165"/>
    </row>
    <row r="57" spans="1:11" x14ac:dyDescent="0.25">
      <c r="A57" s="90"/>
      <c r="B57" s="47">
        <v>39</v>
      </c>
      <c r="C57" s="277" t="s">
        <v>155</v>
      </c>
      <c r="D57" s="52"/>
      <c r="E57" s="52"/>
      <c r="F57" s="52"/>
      <c r="G57" s="144">
        <v>1</v>
      </c>
      <c r="H57" s="66" t="s">
        <v>17</v>
      </c>
      <c r="I57" s="145"/>
      <c r="J57" s="182">
        <f t="shared" si="5"/>
        <v>0</v>
      </c>
      <c r="K57" s="165"/>
    </row>
    <row r="58" spans="1:11" x14ac:dyDescent="0.25">
      <c r="A58" s="97"/>
      <c r="B58" s="76"/>
      <c r="C58" s="152" t="s">
        <v>62</v>
      </c>
      <c r="D58" s="153" t="s">
        <v>28</v>
      </c>
      <c r="E58" s="154"/>
      <c r="F58" s="155"/>
      <c r="G58" s="215"/>
      <c r="H58" s="76"/>
      <c r="I58" s="216"/>
      <c r="J58" s="159">
        <f>SUM(J45:J57)</f>
        <v>0</v>
      </c>
      <c r="K58" s="165"/>
    </row>
    <row r="59" spans="1:11" x14ac:dyDescent="0.25">
      <c r="A59" s="456"/>
      <c r="B59" s="436"/>
      <c r="C59" s="437"/>
      <c r="D59" s="437"/>
      <c r="E59" s="437"/>
      <c r="F59" s="437"/>
      <c r="G59" s="465"/>
      <c r="H59" s="436"/>
      <c r="I59" s="95"/>
      <c r="J59" s="170"/>
      <c r="K59" s="165"/>
    </row>
    <row r="60" spans="1:11" x14ac:dyDescent="0.25">
      <c r="A60" s="84"/>
      <c r="B60" s="85"/>
      <c r="C60" s="442" t="s">
        <v>63</v>
      </c>
      <c r="D60" s="442"/>
      <c r="E60" s="442"/>
      <c r="F60" s="442"/>
      <c r="G60" s="112"/>
      <c r="H60" s="85"/>
      <c r="I60" s="86"/>
      <c r="J60" s="113">
        <f>J26+J33+J38+J43+J58</f>
        <v>180000</v>
      </c>
      <c r="K60" s="165"/>
    </row>
    <row r="61" spans="1:11" x14ac:dyDescent="0.25">
      <c r="A61" s="456"/>
      <c r="B61" s="436"/>
      <c r="C61" s="437"/>
      <c r="D61" s="437"/>
      <c r="E61" s="437"/>
      <c r="F61" s="437"/>
      <c r="G61" s="438"/>
      <c r="H61" s="436"/>
      <c r="I61" s="439"/>
      <c r="J61" s="457"/>
      <c r="K61" s="165"/>
    </row>
    <row r="62" spans="1:11" x14ac:dyDescent="0.25">
      <c r="A62" s="456"/>
      <c r="B62" s="451" t="s">
        <v>90</v>
      </c>
      <c r="D62" s="437"/>
      <c r="E62" s="437"/>
      <c r="F62" s="437"/>
      <c r="G62" s="438"/>
      <c r="H62" s="436"/>
      <c r="I62" s="439"/>
      <c r="J62" s="457"/>
      <c r="K62" s="165"/>
    </row>
    <row r="63" spans="1:11" x14ac:dyDescent="0.25">
      <c r="A63" s="456"/>
      <c r="B63" s="436"/>
      <c r="C63" s="437"/>
      <c r="D63" s="437"/>
      <c r="E63" s="437"/>
      <c r="F63" s="437"/>
      <c r="G63" s="438"/>
      <c r="H63" s="436"/>
      <c r="I63" s="439"/>
      <c r="J63" s="457"/>
      <c r="K63" s="165"/>
    </row>
    <row r="64" spans="1:11" x14ac:dyDescent="0.25">
      <c r="A64" s="456"/>
      <c r="B64" s="436"/>
      <c r="C64" s="437"/>
      <c r="D64" s="437"/>
      <c r="E64" s="437"/>
      <c r="F64" s="437"/>
      <c r="G64" s="438"/>
      <c r="H64" s="436"/>
      <c r="I64" s="439"/>
      <c r="J64" s="459"/>
      <c r="K64" s="165"/>
    </row>
    <row r="65" spans="1:11" x14ac:dyDescent="0.25">
      <c r="A65" s="114"/>
      <c r="B65" s="436"/>
      <c r="C65" s="437"/>
      <c r="D65" s="437"/>
      <c r="E65" s="437"/>
      <c r="F65" s="437"/>
      <c r="G65" s="438"/>
      <c r="H65" s="436"/>
      <c r="I65" s="439"/>
      <c r="J65" s="459"/>
      <c r="K65" s="165"/>
    </row>
    <row r="66" spans="1:11" x14ac:dyDescent="0.25">
      <c r="A66" s="456"/>
      <c r="B66" s="436"/>
      <c r="C66" s="437"/>
      <c r="D66" s="437"/>
      <c r="E66" s="437"/>
      <c r="F66" s="437"/>
      <c r="G66" s="438"/>
      <c r="H66" s="436"/>
      <c r="I66" s="439"/>
      <c r="J66" s="459"/>
      <c r="K66" s="165"/>
    </row>
    <row r="67" spans="1:11" x14ac:dyDescent="0.25">
      <c r="A67" s="456"/>
      <c r="B67" s="436"/>
      <c r="C67" s="437"/>
      <c r="D67" s="437"/>
      <c r="E67" s="437"/>
      <c r="F67" s="437"/>
      <c r="G67" s="115"/>
      <c r="H67" s="116"/>
      <c r="I67" s="462"/>
      <c r="J67" s="462"/>
      <c r="K67" s="165"/>
    </row>
    <row r="68" spans="1:11" x14ac:dyDescent="0.25">
      <c r="A68" s="456"/>
      <c r="B68" s="453"/>
      <c r="C68" s="458"/>
      <c r="D68" s="437"/>
      <c r="E68" s="437"/>
      <c r="F68" s="437"/>
      <c r="G68" s="459"/>
      <c r="H68" s="459"/>
      <c r="I68" s="459"/>
      <c r="J68" s="459"/>
      <c r="K68" s="165"/>
    </row>
    <row r="69" spans="1:11" x14ac:dyDescent="0.25">
      <c r="A69" s="456"/>
      <c r="B69" s="453"/>
      <c r="C69" s="458"/>
      <c r="D69" s="437"/>
      <c r="E69" s="437"/>
      <c r="F69" s="437"/>
      <c r="G69" s="459"/>
      <c r="H69" s="459"/>
      <c r="I69" s="459"/>
      <c r="J69" s="459"/>
      <c r="K69" s="165"/>
    </row>
    <row r="70" spans="1:11" x14ac:dyDescent="0.25">
      <c r="A70" s="97"/>
      <c r="B70" s="453"/>
      <c r="C70" s="458"/>
      <c r="D70" s="437"/>
      <c r="E70" s="437"/>
      <c r="F70" s="437"/>
      <c r="G70" s="459"/>
      <c r="H70" s="459"/>
      <c r="I70" s="459"/>
      <c r="J70" s="459"/>
      <c r="K70" s="165"/>
    </row>
    <row r="71" spans="1:11" x14ac:dyDescent="0.25">
      <c r="A71" s="97"/>
      <c r="B71" s="453"/>
      <c r="C71" s="460"/>
      <c r="D71" s="437"/>
      <c r="E71" s="437"/>
      <c r="F71" s="437"/>
      <c r="G71" s="459"/>
      <c r="H71" s="459"/>
      <c r="I71" s="459"/>
      <c r="J71" s="459"/>
      <c r="K71" s="165"/>
    </row>
    <row r="72" spans="1:11" x14ac:dyDescent="0.25">
      <c r="A72" s="97"/>
      <c r="B72" s="453"/>
      <c r="C72" s="460"/>
      <c r="D72" s="437"/>
      <c r="E72" s="437"/>
      <c r="F72" s="437"/>
      <c r="G72" s="459"/>
      <c r="H72" s="459"/>
      <c r="I72" s="459"/>
      <c r="J72" s="459"/>
      <c r="K72" s="165"/>
    </row>
    <row r="73" spans="1:11" x14ac:dyDescent="0.25">
      <c r="A73" s="456"/>
      <c r="B73" s="453"/>
      <c r="C73" s="460"/>
      <c r="D73" s="437"/>
      <c r="E73" s="437"/>
      <c r="F73" s="437"/>
      <c r="G73" s="435"/>
      <c r="H73" s="461"/>
      <c r="I73" s="462"/>
      <c r="J73" s="462"/>
      <c r="K73" s="165"/>
    </row>
    <row r="74" spans="1:11" x14ac:dyDescent="0.25">
      <c r="A74" s="456"/>
      <c r="B74" s="436"/>
      <c r="C74" s="437"/>
      <c r="D74" s="437"/>
      <c r="E74" s="437"/>
      <c r="F74" s="437"/>
      <c r="G74" s="438"/>
      <c r="H74" s="436"/>
      <c r="I74" s="439"/>
      <c r="J74" s="459"/>
      <c r="K74" s="165"/>
    </row>
    <row r="75" spans="1:11" x14ac:dyDescent="0.25">
      <c r="A75" s="456"/>
      <c r="B75" s="436"/>
      <c r="C75" s="437"/>
      <c r="D75" s="437"/>
      <c r="E75" s="437"/>
      <c r="F75" s="437"/>
      <c r="G75" s="435"/>
      <c r="H75" s="463"/>
      <c r="I75" s="464"/>
      <c r="J75" s="462"/>
      <c r="K75" s="165"/>
    </row>
    <row r="76" spans="1:11" x14ac:dyDescent="0.25">
      <c r="A76" s="456"/>
      <c r="B76" s="436"/>
      <c r="C76" s="437"/>
      <c r="D76" s="437"/>
      <c r="E76" s="437"/>
      <c r="F76" s="437"/>
      <c r="G76" s="438"/>
      <c r="H76" s="456"/>
      <c r="I76" s="439"/>
      <c r="J76" s="459"/>
      <c r="K76" s="165"/>
    </row>
    <row r="77" spans="1:11" x14ac:dyDescent="0.25">
      <c r="A77" s="456"/>
      <c r="B77" s="436"/>
      <c r="C77" s="437"/>
      <c r="D77" s="437"/>
      <c r="E77" s="437"/>
      <c r="F77" s="437"/>
      <c r="G77" s="435"/>
      <c r="H77" s="463"/>
      <c r="I77" s="464"/>
      <c r="J77" s="462"/>
      <c r="K77" s="165"/>
    </row>
    <row r="78" spans="1:11" x14ac:dyDescent="0.25">
      <c r="A78" s="456"/>
      <c r="B78" s="436"/>
      <c r="C78" s="437"/>
      <c r="D78" s="437"/>
      <c r="E78" s="437"/>
      <c r="F78" s="437"/>
      <c r="G78" s="435"/>
      <c r="H78" s="463"/>
      <c r="I78" s="464"/>
      <c r="J78" s="164"/>
      <c r="K78" s="165"/>
    </row>
    <row r="79" spans="1:11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</row>
    <row r="80" spans="1:11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</row>
    <row r="81" spans="1:11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</row>
    <row r="82" spans="1:11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</row>
  </sheetData>
  <mergeCells count="6">
    <mergeCell ref="C12:F12"/>
    <mergeCell ref="D1:E1"/>
    <mergeCell ref="A2:J2"/>
    <mergeCell ref="A3:J3"/>
    <mergeCell ref="A4:J4"/>
    <mergeCell ref="A8:F8"/>
  </mergeCells>
  <pageMargins left="0.7" right="0.7" top="0.78740157499999996" bottom="0.78740157499999996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10</vt:i4>
      </vt:variant>
    </vt:vector>
  </HeadingPairs>
  <TitlesOfParts>
    <vt:vector size="22" baseType="lpstr">
      <vt:lpstr>G1_Hraz_1F</vt:lpstr>
      <vt:lpstr>G1_Hraz_2F</vt:lpstr>
      <vt:lpstr>G1_Hraz_Inj</vt:lpstr>
      <vt:lpstr>G2_prevod_1</vt:lpstr>
      <vt:lpstr>G2_prevod_2</vt:lpstr>
      <vt:lpstr>G3_prel_1</vt:lpstr>
      <vt:lpstr>G3_prel_2</vt:lpstr>
      <vt:lpstr>G4_zemn_1</vt:lpstr>
      <vt:lpstr>G4_zemn_2</vt:lpstr>
      <vt:lpstr>G5_zatopa_1</vt:lpstr>
      <vt:lpstr>G5_zatopa_2</vt:lpstr>
      <vt:lpstr>Rekapitulace</vt:lpstr>
      <vt:lpstr>G1_Hraz_2F!Oblast_tisku</vt:lpstr>
      <vt:lpstr>G1_Hraz_Inj!Oblast_tisku</vt:lpstr>
      <vt:lpstr>G2_prevod_1!Oblast_tisku</vt:lpstr>
      <vt:lpstr>G2_prevod_2!Oblast_tisku</vt:lpstr>
      <vt:lpstr>G3_prel_1!Oblast_tisku</vt:lpstr>
      <vt:lpstr>G3_prel_2!Oblast_tisku</vt:lpstr>
      <vt:lpstr>G4_zemn_1!Oblast_tisku</vt:lpstr>
      <vt:lpstr>G4_zemn_2!Oblast_tisku</vt:lpstr>
      <vt:lpstr>G5_zatopa_1!Oblast_tisku</vt:lpstr>
      <vt:lpstr>G5_zatopa_2!Oblast_tisku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Bilek, Dalibor</dc:creator>
  <cp:lastModifiedBy>Bilek, Dalibor</cp:lastModifiedBy>
  <cp:lastPrinted>2018-02-12T10:10:14Z</cp:lastPrinted>
  <dcterms:created xsi:type="dcterms:W3CDTF">2018-01-28T09:08:50Z</dcterms:created>
  <dcterms:modified xsi:type="dcterms:W3CDTF">2018-02-15T10:34:07Z</dcterms:modified>
</cp:coreProperties>
</file>